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SOZO\2019 Withholding Tax (PEF)\"/>
    </mc:Choice>
  </mc:AlternateContent>
  <xr:revisionPtr revIDLastSave="0" documentId="13_ncr:1_{76666965-A712-4637-9B5C-3DBBA1B4B0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alculation" sheetId="1" r:id="rId1"/>
    <sheet name="Foreign Artiste" sheetId="2" r:id="rId2"/>
  </sheets>
  <definedNames>
    <definedName name="_xlnm.Print_Area" localSheetId="0">Calculation!$A$1:$E$58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9" i="1" l="1"/>
  <c r="D45" i="1"/>
  <c r="D44" i="1"/>
  <c r="D3" i="1" l="1"/>
  <c r="D7" i="2"/>
  <c r="L9" i="2" l="1"/>
  <c r="H24" i="2"/>
  <c r="G24" i="2"/>
  <c r="F24" i="2"/>
  <c r="E24" i="2"/>
  <c r="D24" i="2"/>
  <c r="L7" i="2"/>
  <c r="L8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6" i="2"/>
  <c r="M28" i="2" l="1"/>
  <c r="L24" i="2"/>
  <c r="D37" i="1"/>
  <c r="D36" i="1"/>
  <c r="D4" i="1" l="1"/>
  <c r="D5" i="1" s="1"/>
  <c r="D48" i="1" l="1"/>
  <c r="I24" i="2" l="1"/>
  <c r="J24" i="2"/>
  <c r="K24" i="2"/>
  <c r="C42" i="1" l="1"/>
  <c r="D50" i="1" l="1"/>
  <c r="D42" i="1" l="1"/>
  <c r="D29" i="1"/>
  <c r="D46" i="1" l="1"/>
</calcChain>
</file>

<file path=xl/sharedStrings.xml><?xml version="1.0" encoding="utf-8"?>
<sst xmlns="http://schemas.openxmlformats.org/spreadsheetml/2006/main" count="140" uniqueCount="75">
  <si>
    <t>Total Amount Paid to Foreign Artiste (RM)</t>
  </si>
  <si>
    <t>Passport No.</t>
  </si>
  <si>
    <t>Country</t>
  </si>
  <si>
    <t xml:space="preserve">Artiste </t>
  </si>
  <si>
    <t>TOTAL</t>
  </si>
  <si>
    <t>Total payment to Sozo Pte Ltd</t>
  </si>
  <si>
    <t>Withholding tax for Technical services</t>
  </si>
  <si>
    <t>Table 1</t>
  </si>
  <si>
    <t>* refer to the table 1</t>
  </si>
  <si>
    <t>(-) Performance paid for foreign artist (Seksyen 109A)</t>
  </si>
  <si>
    <t>Technical fees (Seksyen 109B)</t>
  </si>
  <si>
    <t>WHT (RM)</t>
  </si>
  <si>
    <t>Pay to Sozo</t>
  </si>
  <si>
    <t>WHT</t>
  </si>
  <si>
    <t>Performance fee</t>
  </si>
  <si>
    <t>Accommodation</t>
  </si>
  <si>
    <t>Food</t>
  </si>
  <si>
    <t>Transportation</t>
  </si>
  <si>
    <t>Air Fare</t>
  </si>
  <si>
    <t>Total</t>
  </si>
  <si>
    <t>Status</t>
  </si>
  <si>
    <t>Total WHT (Technical fees)</t>
  </si>
  <si>
    <t xml:space="preserve">(-) WHT paid </t>
  </si>
  <si>
    <t>Balance</t>
  </si>
  <si>
    <t>Total WHT</t>
  </si>
  <si>
    <t>Total WHT (Public Entertainer)</t>
  </si>
  <si>
    <t>(-) WHT Paid</t>
  </si>
  <si>
    <t>Airport Transfer</t>
  </si>
  <si>
    <t>Snacks</t>
  </si>
  <si>
    <t>Dobi</t>
  </si>
  <si>
    <t>Artiste</t>
  </si>
  <si>
    <t xml:space="preserve">1st Payment - 50% </t>
  </si>
  <si>
    <t>2nd payment - 25%</t>
  </si>
  <si>
    <t>Description</t>
  </si>
  <si>
    <t>Abi Ridha Amani Mochtan</t>
  </si>
  <si>
    <t>Clarissa</t>
  </si>
  <si>
    <t>Indonesia</t>
  </si>
  <si>
    <t>B1760371</t>
  </si>
  <si>
    <t>X252076</t>
  </si>
  <si>
    <t>Eshpal Singh Mann</t>
  </si>
  <si>
    <t>Singapore</t>
  </si>
  <si>
    <t>E6628731K</t>
  </si>
  <si>
    <t>Gonzalez Armando</t>
  </si>
  <si>
    <t>USA</t>
  </si>
  <si>
    <t>How Wei Kang</t>
  </si>
  <si>
    <t>E5380453C</t>
  </si>
  <si>
    <t>Koh Zhi An</t>
  </si>
  <si>
    <t>K0480729P</t>
  </si>
  <si>
    <t>Lee Vu Huy</t>
  </si>
  <si>
    <t>Vietnam</t>
  </si>
  <si>
    <t>N1833556</t>
  </si>
  <si>
    <t>Lee Sue Pin Elicia</t>
  </si>
  <si>
    <t>E6828567F</t>
  </si>
  <si>
    <t>Lim Yong Sin William</t>
  </si>
  <si>
    <t>E5807744C</t>
  </si>
  <si>
    <t>Mohan Deitrich</t>
  </si>
  <si>
    <t>E6092178B</t>
  </si>
  <si>
    <t>Ong Wei Ming Jeremy</t>
  </si>
  <si>
    <t>E5748360N</t>
  </si>
  <si>
    <t>Samuel Ong Mun Chun</t>
  </si>
  <si>
    <t>K0574966Z</t>
  </si>
  <si>
    <t>Thienprapath Leelabanyong</t>
  </si>
  <si>
    <t>Thailand</t>
  </si>
  <si>
    <t>AA4967136</t>
  </si>
  <si>
    <t>Tuea Chen Kah</t>
  </si>
  <si>
    <t>E6707704L</t>
  </si>
  <si>
    <t>Vigil Luis Anthony</t>
  </si>
  <si>
    <t>Wan Yen-Ling</t>
  </si>
  <si>
    <t>Taiwan</t>
  </si>
  <si>
    <t>Yensen Lim</t>
  </si>
  <si>
    <t>K0105039H</t>
  </si>
  <si>
    <t>3rd Payment - 25%</t>
  </si>
  <si>
    <t>Unpaid</t>
  </si>
  <si>
    <t>Paid (Resit 22-20072313034)</t>
  </si>
  <si>
    <t>Paid (Resit Sementara)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</si>
</sst>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%"/>
  </numFmts>
  <fonts count="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2" fillId="0" borderId="2" xfId="0" applyFont="1" applyBorder="1"/>
    <xf numFmtId="0" fontId="2" fillId="0" borderId="4" xfId="0" applyFont="1" applyBorder="1"/>
    <xf numFmtId="43" fontId="2" fillId="0" borderId="1" xfId="1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3" fontId="0" fillId="0" borderId="0" xfId="0" applyNumberFormat="1"/>
    <xf numFmtId="43" fontId="0" fillId="0" borderId="5" xfId="1" applyFont="1" applyBorder="1"/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6" xfId="0" applyNumberFormat="1" applyFont="1" applyBorder="1"/>
    <xf numFmtId="43" fontId="0" fillId="0" borderId="0" xfId="1" applyFont="1" applyAlignment="1">
      <alignment horizontal="left"/>
    </xf>
    <xf numFmtId="43" fontId="3" fillId="0" borderId="0" xfId="1" applyFont="1" applyAlignment="1">
      <alignment horizontal="left"/>
    </xf>
    <xf numFmtId="164" fontId="0" fillId="0" borderId="0" xfId="2" applyNumberFormat="1" applyFont="1"/>
    <xf numFmtId="43" fontId="2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4" xfId="0" applyBorder="1"/>
    <xf numFmtId="43" fontId="0" fillId="0" borderId="8" xfId="0" applyNumberFormat="1" applyBorder="1"/>
    <xf numFmtId="43" fontId="0" fillId="0" borderId="1" xfId="1" applyFont="1" applyFill="1" applyBorder="1"/>
    <xf numFmtId="43" fontId="0" fillId="0" borderId="1" xfId="1" applyFont="1" applyBorder="1" applyAlignment="1"/>
    <xf numFmtId="9" fontId="0" fillId="0" borderId="0" xfId="2" applyFont="1"/>
    <xf numFmtId="43" fontId="0" fillId="0" borderId="1" xfId="1" applyFont="1" applyBorder="1" applyAlignment="1">
      <alignment horizontal="center" vertical="center"/>
    </xf>
    <xf numFmtId="43" fontId="0" fillId="2" borderId="8" xfId="0" applyNumberFormat="1" applyFill="1" applyBorder="1"/>
    <xf numFmtId="43" fontId="0" fillId="0" borderId="1" xfId="1" applyFont="1" applyBorder="1" applyAlignment="1">
      <alignment vertical="center"/>
    </xf>
    <xf numFmtId="43" fontId="0" fillId="0" borderId="7" xfId="1" applyFont="1" applyBorder="1" applyAlignment="1"/>
    <xf numFmtId="1" fontId="0" fillId="0" borderId="0" xfId="0" applyNumberFormat="1"/>
    <xf numFmtId="43" fontId="0" fillId="2" borderId="1" xfId="1" applyFont="1" applyFill="1" applyBorder="1"/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43" fontId="0" fillId="0" borderId="9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H52"/>
  <sheetViews>
    <sheetView tabSelected="1" view="pageBreakPreview" zoomScaleNormal="100" zoomScaleSheetLayoutView="100" workbookViewId="0">
      <selection activeCell="I35" sqref="I35"/>
    </sheetView>
  </sheetViews>
  <sheetFormatPr defaultRowHeight="14.25" x14ac:dyDescent="0.2"/>
  <cols>
    <col min="1" max="1" width="23.125" customWidth="1"/>
    <col min="2" max="2" width="11" customWidth="1"/>
    <col min="3" max="4" width="16.375" customWidth="1"/>
    <col min="5" max="5" width="23.125" bestFit="1" customWidth="1"/>
    <col min="6" max="6" width="10.125" bestFit="1" customWidth="1"/>
    <col min="7" max="7" width="11.125" bestFit="1" customWidth="1"/>
    <col min="8" max="8" width="11.125" style="1" bestFit="1" customWidth="1"/>
  </cols>
  <sheetData>
    <row r="2" spans="1:8" x14ac:dyDescent="0.2">
      <c r="A2" t="s">
        <v>5</v>
      </c>
      <c r="D2" s="1">
        <v>700000</v>
      </c>
      <c r="E2" s="16"/>
    </row>
    <row r="3" spans="1:8" x14ac:dyDescent="0.2">
      <c r="A3" t="s">
        <v>9</v>
      </c>
      <c r="D3" s="10">
        <f>D29</f>
        <v>31353.340000000011</v>
      </c>
      <c r="E3" s="17" t="s">
        <v>8</v>
      </c>
    </row>
    <row r="4" spans="1:8" x14ac:dyDescent="0.2">
      <c r="A4" t="s">
        <v>10</v>
      </c>
      <c r="D4" s="9">
        <f>D2-D3</f>
        <v>668646.66</v>
      </c>
    </row>
    <row r="5" spans="1:8" ht="15.75" thickBot="1" x14ac:dyDescent="0.3">
      <c r="A5" t="s">
        <v>6</v>
      </c>
      <c r="D5" s="15">
        <f>D4*5%</f>
        <v>33432.333000000006</v>
      </c>
    </row>
    <row r="7" spans="1:8" ht="15" x14ac:dyDescent="0.25">
      <c r="A7" s="7" t="s">
        <v>7</v>
      </c>
    </row>
    <row r="9" spans="1:8" s="7" customFormat="1" ht="45" x14ac:dyDescent="0.25">
      <c r="A9" s="13" t="s">
        <v>3</v>
      </c>
      <c r="B9" s="14" t="s">
        <v>2</v>
      </c>
      <c r="C9" s="14" t="s">
        <v>1</v>
      </c>
      <c r="D9" s="8" t="s">
        <v>0</v>
      </c>
      <c r="E9" s="8" t="s">
        <v>11</v>
      </c>
      <c r="H9" s="19"/>
    </row>
    <row r="10" spans="1:8" x14ac:dyDescent="0.2">
      <c r="A10" s="2" t="s">
        <v>34</v>
      </c>
      <c r="B10" s="11" t="s">
        <v>36</v>
      </c>
      <c r="C10" s="11" t="s">
        <v>38</v>
      </c>
      <c r="D10" s="28">
        <v>1747.63</v>
      </c>
      <c r="E10" s="3"/>
      <c r="G10" s="9"/>
    </row>
    <row r="11" spans="1:8" x14ac:dyDescent="0.2">
      <c r="A11" s="2" t="s">
        <v>35</v>
      </c>
      <c r="B11" s="11" t="s">
        <v>36</v>
      </c>
      <c r="C11" s="11" t="s">
        <v>37</v>
      </c>
      <c r="D11" s="28">
        <v>2325.04</v>
      </c>
      <c r="E11" s="3"/>
      <c r="G11" s="9"/>
    </row>
    <row r="12" spans="1:8" x14ac:dyDescent="0.2">
      <c r="A12" s="2" t="s">
        <v>39</v>
      </c>
      <c r="B12" s="11" t="s">
        <v>40</v>
      </c>
      <c r="C12" s="11" t="s">
        <v>41</v>
      </c>
      <c r="D12" s="28">
        <v>1824.99</v>
      </c>
      <c r="E12" s="3"/>
      <c r="G12" s="9"/>
    </row>
    <row r="13" spans="1:8" x14ac:dyDescent="0.2">
      <c r="A13" s="2" t="s">
        <v>42</v>
      </c>
      <c r="B13" s="11" t="s">
        <v>43</v>
      </c>
      <c r="C13" s="11">
        <v>524928964</v>
      </c>
      <c r="D13" s="28">
        <v>2030.0900000000001</v>
      </c>
      <c r="E13" s="3"/>
      <c r="G13" s="9"/>
    </row>
    <row r="14" spans="1:8" x14ac:dyDescent="0.2">
      <c r="A14" s="2" t="s">
        <v>44</v>
      </c>
      <c r="B14" s="11" t="s">
        <v>40</v>
      </c>
      <c r="C14" s="11" t="s">
        <v>45</v>
      </c>
      <c r="D14" s="28">
        <v>1736.63</v>
      </c>
      <c r="E14" s="3"/>
      <c r="G14" s="9"/>
    </row>
    <row r="15" spans="1:8" x14ac:dyDescent="0.2">
      <c r="A15" s="2" t="s">
        <v>46</v>
      </c>
      <c r="B15" s="11" t="s">
        <v>40</v>
      </c>
      <c r="C15" s="11" t="s">
        <v>47</v>
      </c>
      <c r="D15" s="28">
        <v>1736.63</v>
      </c>
      <c r="E15" s="3"/>
      <c r="G15" s="9"/>
    </row>
    <row r="16" spans="1:8" x14ac:dyDescent="0.2">
      <c r="A16" s="2" t="s">
        <v>48</v>
      </c>
      <c r="B16" s="11" t="s">
        <v>49</v>
      </c>
      <c r="C16" s="11" t="s">
        <v>50</v>
      </c>
      <c r="D16" s="28">
        <v>1604.1399999999999</v>
      </c>
      <c r="E16" s="3"/>
      <c r="G16" s="9"/>
    </row>
    <row r="17" spans="1:8" x14ac:dyDescent="0.2">
      <c r="A17" s="2" t="s">
        <v>51</v>
      </c>
      <c r="B17" s="11" t="s">
        <v>40</v>
      </c>
      <c r="C17" s="11" t="s">
        <v>52</v>
      </c>
      <c r="D17" s="26">
        <v>1736.63</v>
      </c>
      <c r="E17" s="3"/>
      <c r="G17" s="9"/>
    </row>
    <row r="18" spans="1:8" x14ac:dyDescent="0.2">
      <c r="A18" s="2" t="s">
        <v>53</v>
      </c>
      <c r="B18" s="11" t="s">
        <v>40</v>
      </c>
      <c r="C18" s="11" t="s">
        <v>54</v>
      </c>
      <c r="D18" s="26">
        <v>1736.63</v>
      </c>
      <c r="E18" s="3"/>
      <c r="G18" s="9"/>
    </row>
    <row r="19" spans="1:8" x14ac:dyDescent="0.2">
      <c r="A19" s="2" t="s">
        <v>55</v>
      </c>
      <c r="B19" s="11" t="s">
        <v>40</v>
      </c>
      <c r="C19" s="11" t="s">
        <v>56</v>
      </c>
      <c r="D19" s="26">
        <v>1736.63</v>
      </c>
      <c r="E19" s="3"/>
      <c r="G19" s="9"/>
    </row>
    <row r="20" spans="1:8" x14ac:dyDescent="0.2">
      <c r="A20" s="2" t="s">
        <v>57</v>
      </c>
      <c r="B20" s="11" t="s">
        <v>40</v>
      </c>
      <c r="C20" s="11" t="s">
        <v>58</v>
      </c>
      <c r="D20" s="26">
        <v>1736.63</v>
      </c>
      <c r="E20" s="3"/>
      <c r="G20" s="9"/>
    </row>
    <row r="21" spans="1:8" x14ac:dyDescent="0.2">
      <c r="A21" s="2" t="s">
        <v>59</v>
      </c>
      <c r="B21" s="11" t="s">
        <v>40</v>
      </c>
      <c r="C21" s="11" t="s">
        <v>60</v>
      </c>
      <c r="D21" s="26">
        <v>1546.77</v>
      </c>
      <c r="E21" s="3"/>
      <c r="G21" s="9"/>
    </row>
    <row r="22" spans="1:8" x14ac:dyDescent="0.2">
      <c r="A22" s="2" t="s">
        <v>61</v>
      </c>
      <c r="B22" s="11" t="s">
        <v>62</v>
      </c>
      <c r="C22" s="11" t="s">
        <v>63</v>
      </c>
      <c r="D22" s="26">
        <v>1670.92</v>
      </c>
      <c r="E22" s="3"/>
      <c r="G22" s="9"/>
    </row>
    <row r="23" spans="1:8" x14ac:dyDescent="0.2">
      <c r="A23" s="2" t="s">
        <v>64</v>
      </c>
      <c r="B23" s="11" t="s">
        <v>40</v>
      </c>
      <c r="C23" s="11" t="s">
        <v>65</v>
      </c>
      <c r="D23" s="26">
        <v>1824.99</v>
      </c>
      <c r="E23" s="3"/>
      <c r="G23" s="9"/>
    </row>
    <row r="24" spans="1:8" x14ac:dyDescent="0.2">
      <c r="A24" s="2" t="s">
        <v>66</v>
      </c>
      <c r="B24" s="11" t="s">
        <v>43</v>
      </c>
      <c r="C24" s="11">
        <v>546132477</v>
      </c>
      <c r="D24" s="26">
        <v>2030.0900000000001</v>
      </c>
      <c r="E24" s="3"/>
      <c r="G24" s="9"/>
    </row>
    <row r="25" spans="1:8" x14ac:dyDescent="0.2">
      <c r="A25" s="2" t="s">
        <v>67</v>
      </c>
      <c r="B25" s="11" t="s">
        <v>68</v>
      </c>
      <c r="C25" s="11">
        <v>310718324</v>
      </c>
      <c r="D25" s="26">
        <v>2724.76</v>
      </c>
      <c r="E25" s="3"/>
      <c r="G25" s="9"/>
    </row>
    <row r="26" spans="1:8" x14ac:dyDescent="0.2">
      <c r="A26" s="2" t="s">
        <v>69</v>
      </c>
      <c r="B26" s="11" t="s">
        <v>40</v>
      </c>
      <c r="C26" s="11" t="s">
        <v>70</v>
      </c>
      <c r="D26" s="26">
        <v>1604.1399999999999</v>
      </c>
      <c r="E26" s="3"/>
      <c r="G26" s="9"/>
    </row>
    <row r="27" spans="1:8" x14ac:dyDescent="0.2">
      <c r="A27" s="2"/>
      <c r="B27" s="11"/>
      <c r="C27" s="11"/>
      <c r="D27" s="26"/>
      <c r="E27" s="3"/>
      <c r="G27" s="9"/>
    </row>
    <row r="28" spans="1:8" x14ac:dyDescent="0.2">
      <c r="A28" s="2"/>
      <c r="B28" s="11"/>
      <c r="C28" s="11"/>
      <c r="D28" s="26"/>
      <c r="E28" s="3"/>
      <c r="G28" s="9"/>
    </row>
    <row r="29" spans="1:8" s="7" customFormat="1" ht="18.75" customHeight="1" x14ac:dyDescent="0.25">
      <c r="A29" s="4" t="s">
        <v>4</v>
      </c>
      <c r="B29" s="12"/>
      <c r="C29" s="5"/>
      <c r="D29" s="6">
        <f>SUM(D10:D28)</f>
        <v>31353.340000000011</v>
      </c>
      <c r="E29" s="6">
        <v>4747.95</v>
      </c>
      <c r="H29" s="19"/>
    </row>
    <row r="30" spans="1:8" x14ac:dyDescent="0.2">
      <c r="D30" s="1"/>
      <c r="E30" s="1"/>
    </row>
    <row r="31" spans="1:8" x14ac:dyDescent="0.2">
      <c r="D31" s="1"/>
      <c r="E31" s="1"/>
    </row>
    <row r="32" spans="1:8" x14ac:dyDescent="0.2">
      <c r="C32" s="9"/>
      <c r="D32" s="1"/>
      <c r="E32" s="1"/>
    </row>
    <row r="33" spans="1:7" x14ac:dyDescent="0.2">
      <c r="D33" s="1"/>
      <c r="E33" s="1"/>
    </row>
    <row r="34" spans="1:7" x14ac:dyDescent="0.2">
      <c r="D34" s="1"/>
      <c r="E34" s="1"/>
    </row>
    <row r="35" spans="1:7" ht="15" x14ac:dyDescent="0.25">
      <c r="A35" s="4" t="s">
        <v>33</v>
      </c>
      <c r="B35" s="5"/>
      <c r="C35" s="21" t="s">
        <v>12</v>
      </c>
      <c r="D35" s="21" t="s">
        <v>13</v>
      </c>
      <c r="E35" s="20" t="s">
        <v>20</v>
      </c>
    </row>
    <row r="36" spans="1:7" x14ac:dyDescent="0.2">
      <c r="A36" s="22" t="s">
        <v>31</v>
      </c>
      <c r="B36" s="23"/>
      <c r="C36" s="3">
        <v>350000</v>
      </c>
      <c r="D36" s="3">
        <f>C36*5%</f>
        <v>17500</v>
      </c>
      <c r="E36" s="2" t="s">
        <v>73</v>
      </c>
    </row>
    <row r="37" spans="1:7" x14ac:dyDescent="0.2">
      <c r="A37" s="22" t="s">
        <v>32</v>
      </c>
      <c r="B37" s="23"/>
      <c r="C37" s="3">
        <v>175000</v>
      </c>
      <c r="D37" s="3">
        <f>C37*5%</f>
        <v>8750</v>
      </c>
      <c r="E37" s="2" t="s">
        <v>73</v>
      </c>
    </row>
    <row r="38" spans="1:7" x14ac:dyDescent="0.2">
      <c r="A38" s="34" t="s">
        <v>71</v>
      </c>
      <c r="B38" s="35"/>
      <c r="C38" s="3">
        <v>31353.340000000011</v>
      </c>
      <c r="D38" s="3">
        <v>4747.95</v>
      </c>
      <c r="E38" s="2" t="s">
        <v>74</v>
      </c>
      <c r="F38" s="9"/>
      <c r="G38" s="9"/>
    </row>
    <row r="39" spans="1:7" x14ac:dyDescent="0.2">
      <c r="A39" s="36"/>
      <c r="B39" s="37"/>
      <c r="C39" s="3">
        <v>143646.65999999997</v>
      </c>
      <c r="D39" s="33">
        <v>7182.333000000006</v>
      </c>
      <c r="E39" s="2" t="s">
        <v>72</v>
      </c>
    </row>
    <row r="40" spans="1:7" x14ac:dyDescent="0.2">
      <c r="A40" s="22"/>
      <c r="B40" s="23"/>
      <c r="C40" s="3"/>
      <c r="D40" s="25"/>
      <c r="E40" s="2"/>
    </row>
    <row r="41" spans="1:7" x14ac:dyDescent="0.2">
      <c r="A41" s="22"/>
      <c r="B41" s="23"/>
      <c r="C41" s="3"/>
      <c r="D41" s="3"/>
      <c r="E41" s="2"/>
    </row>
    <row r="42" spans="1:7" x14ac:dyDescent="0.2">
      <c r="A42" s="22" t="s">
        <v>24</v>
      </c>
      <c r="B42" s="23"/>
      <c r="C42" s="3">
        <f>SUM(C36:C39)</f>
        <v>700000</v>
      </c>
      <c r="D42" s="3">
        <f>SUM(D36:D39)</f>
        <v>38180.28300000001</v>
      </c>
      <c r="E42" s="2"/>
      <c r="G42" s="9"/>
    </row>
    <row r="43" spans="1:7" x14ac:dyDescent="0.2">
      <c r="D43" s="1"/>
      <c r="E43" s="1"/>
      <c r="G43" s="9"/>
    </row>
    <row r="44" spans="1:7" x14ac:dyDescent="0.2">
      <c r="A44" t="s">
        <v>21</v>
      </c>
      <c r="D44" s="1">
        <f>D5</f>
        <v>33432.333000000006</v>
      </c>
      <c r="E44" s="1"/>
    </row>
    <row r="45" spans="1:7" x14ac:dyDescent="0.2">
      <c r="A45" t="s">
        <v>22</v>
      </c>
      <c r="D45" s="9">
        <f>D36+D37</f>
        <v>26250</v>
      </c>
      <c r="E45" s="18"/>
      <c r="G45" s="9"/>
    </row>
    <row r="46" spans="1:7" ht="15" thickBot="1" x14ac:dyDescent="0.25">
      <c r="A46" t="s">
        <v>23</v>
      </c>
      <c r="D46" s="29">
        <f>D44-D45</f>
        <v>7182.333000000006</v>
      </c>
    </row>
    <row r="47" spans="1:7" ht="15" thickTop="1" x14ac:dyDescent="0.2"/>
    <row r="48" spans="1:7" x14ac:dyDescent="0.2">
      <c r="A48" t="s">
        <v>25</v>
      </c>
      <c r="D48" s="9">
        <f>E29</f>
        <v>4747.95</v>
      </c>
    </row>
    <row r="49" spans="1:4" x14ac:dyDescent="0.2">
      <c r="A49" t="s">
        <v>26</v>
      </c>
      <c r="D49" s="9">
        <f>D38</f>
        <v>4747.95</v>
      </c>
    </row>
    <row r="50" spans="1:4" ht="15" thickBot="1" x14ac:dyDescent="0.25">
      <c r="A50" t="s">
        <v>23</v>
      </c>
      <c r="D50" s="24">
        <f>D48-D49</f>
        <v>0</v>
      </c>
    </row>
    <row r="51" spans="1:4" ht="15" thickTop="1" x14ac:dyDescent="0.2"/>
    <row r="52" spans="1:4" x14ac:dyDescent="0.2">
      <c r="D52" s="1"/>
    </row>
  </sheetData>
  <mergeCells count="1">
    <mergeCell ref="A38:B39"/>
  </mergeCells>
  <pageMargins left="0.7" right="0.7" top="0.75" bottom="0.75" header="0.3" footer="0.3"/>
  <pageSetup paperSize="9" scale="87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5:O28"/>
  <sheetViews>
    <sheetView view="pageBreakPreview" zoomScale="115" zoomScaleNormal="100" zoomScaleSheetLayoutView="115" workbookViewId="0">
      <selection activeCell="B6" sqref="B6:C22"/>
    </sheetView>
  </sheetViews>
  <sheetFormatPr defaultRowHeight="14.25" x14ac:dyDescent="0.2"/>
  <cols>
    <col min="1" max="1" width="26.375" customWidth="1"/>
    <col min="2" max="2" width="9.5" customWidth="1"/>
    <col min="3" max="3" width="12.25" bestFit="1" customWidth="1"/>
    <col min="4" max="4" width="17.875" customWidth="1"/>
    <col min="5" max="5" width="15.375" customWidth="1"/>
    <col min="6" max="6" width="12.5" customWidth="1"/>
    <col min="7" max="7" width="13.625" customWidth="1"/>
    <col min="8" max="8" width="10.125" bestFit="1" customWidth="1"/>
    <col min="9" max="9" width="14" customWidth="1"/>
    <col min="10" max="11" width="10.125" customWidth="1"/>
    <col min="12" max="12" width="10.125" bestFit="1" customWidth="1"/>
    <col min="13" max="13" width="11.125" bestFit="1" customWidth="1"/>
  </cols>
  <sheetData>
    <row r="5" spans="1:15" ht="30" x14ac:dyDescent="0.2">
      <c r="A5" s="13" t="s">
        <v>30</v>
      </c>
      <c r="B5" s="14" t="s">
        <v>2</v>
      </c>
      <c r="C5" s="14" t="s">
        <v>1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27</v>
      </c>
      <c r="J5" s="8" t="s">
        <v>29</v>
      </c>
      <c r="K5" s="8" t="s">
        <v>28</v>
      </c>
      <c r="L5" s="8" t="s">
        <v>19</v>
      </c>
      <c r="M5" s="8" t="s">
        <v>13</v>
      </c>
    </row>
    <row r="6" spans="1:15" x14ac:dyDescent="0.2">
      <c r="A6" s="2" t="s">
        <v>34</v>
      </c>
      <c r="B6" s="11" t="s">
        <v>36</v>
      </c>
      <c r="C6" s="11" t="s">
        <v>38</v>
      </c>
      <c r="D6" s="30">
        <v>0</v>
      </c>
      <c r="E6" s="26">
        <v>560</v>
      </c>
      <c r="F6" s="26">
        <v>400</v>
      </c>
      <c r="G6" s="26">
        <v>150</v>
      </c>
      <c r="H6" s="3">
        <v>637.63</v>
      </c>
      <c r="I6" s="3"/>
      <c r="J6" s="3"/>
      <c r="K6" s="3"/>
      <c r="L6" s="3">
        <f>SUM(D6:K6)</f>
        <v>1747.63</v>
      </c>
      <c r="M6" s="38">
        <v>4747.95</v>
      </c>
      <c r="O6" s="32"/>
    </row>
    <row r="7" spans="1:15" x14ac:dyDescent="0.2">
      <c r="A7" s="2" t="s">
        <v>35</v>
      </c>
      <c r="B7" s="11" t="s">
        <v>36</v>
      </c>
      <c r="C7" s="11" t="s">
        <v>37</v>
      </c>
      <c r="D7" s="30">
        <f>600</f>
        <v>600</v>
      </c>
      <c r="E7" s="26">
        <v>420</v>
      </c>
      <c r="F7" s="26">
        <v>360</v>
      </c>
      <c r="G7" s="26">
        <v>120</v>
      </c>
      <c r="H7" s="3">
        <v>825.04</v>
      </c>
      <c r="I7" s="3"/>
      <c r="J7" s="3"/>
      <c r="K7" s="3"/>
      <c r="L7" s="3">
        <f t="shared" ref="L7:L22" si="0">SUM(D7:K7)</f>
        <v>2325.04</v>
      </c>
      <c r="M7" s="39"/>
      <c r="O7" s="32"/>
    </row>
    <row r="8" spans="1:15" x14ac:dyDescent="0.2">
      <c r="A8" s="2" t="s">
        <v>39</v>
      </c>
      <c r="B8" s="11" t="s">
        <v>40</v>
      </c>
      <c r="C8" s="11" t="s">
        <v>41</v>
      </c>
      <c r="D8" s="30">
        <v>0</v>
      </c>
      <c r="E8" s="26">
        <v>560</v>
      </c>
      <c r="F8" s="26">
        <v>400</v>
      </c>
      <c r="G8" s="26">
        <v>150</v>
      </c>
      <c r="H8" s="3">
        <v>714.99</v>
      </c>
      <c r="I8" s="3"/>
      <c r="J8" s="3"/>
      <c r="K8" s="3"/>
      <c r="L8" s="3">
        <f t="shared" si="0"/>
        <v>1824.99</v>
      </c>
      <c r="M8" s="39"/>
      <c r="O8" s="32"/>
    </row>
    <row r="9" spans="1:15" x14ac:dyDescent="0.2">
      <c r="A9" s="2" t="s">
        <v>42</v>
      </c>
      <c r="B9" s="11" t="s">
        <v>43</v>
      </c>
      <c r="C9" s="11">
        <v>524928964</v>
      </c>
      <c r="D9" s="30">
        <v>0</v>
      </c>
      <c r="E9" s="26">
        <v>560</v>
      </c>
      <c r="F9" s="26">
        <v>400</v>
      </c>
      <c r="G9" s="26">
        <v>150</v>
      </c>
      <c r="H9" s="3">
        <v>920.09</v>
      </c>
      <c r="I9" s="3"/>
      <c r="J9" s="3"/>
      <c r="K9" s="3"/>
      <c r="L9" s="3">
        <f>SUM(D9:K9)</f>
        <v>2030.0900000000001</v>
      </c>
      <c r="M9" s="39"/>
      <c r="O9" s="32"/>
    </row>
    <row r="10" spans="1:15" x14ac:dyDescent="0.2">
      <c r="A10" s="2" t="s">
        <v>44</v>
      </c>
      <c r="B10" s="11" t="s">
        <v>40</v>
      </c>
      <c r="C10" s="11" t="s">
        <v>45</v>
      </c>
      <c r="D10" s="30">
        <v>0</v>
      </c>
      <c r="E10" s="26">
        <v>560</v>
      </c>
      <c r="F10" s="26">
        <v>400</v>
      </c>
      <c r="G10" s="26">
        <v>150</v>
      </c>
      <c r="H10" s="3">
        <v>626.63</v>
      </c>
      <c r="I10" s="3"/>
      <c r="J10" s="3"/>
      <c r="K10" s="3"/>
      <c r="L10" s="3">
        <f t="shared" si="0"/>
        <v>1736.63</v>
      </c>
      <c r="M10" s="39"/>
      <c r="O10" s="32"/>
    </row>
    <row r="11" spans="1:15" x14ac:dyDescent="0.2">
      <c r="A11" s="2" t="s">
        <v>46</v>
      </c>
      <c r="B11" s="11" t="s">
        <v>40</v>
      </c>
      <c r="C11" s="11" t="s">
        <v>47</v>
      </c>
      <c r="D11" s="30">
        <v>0</v>
      </c>
      <c r="E11" s="26">
        <v>560</v>
      </c>
      <c r="F11" s="26">
        <v>400</v>
      </c>
      <c r="G11" s="26">
        <v>150</v>
      </c>
      <c r="H11" s="3">
        <v>626.63</v>
      </c>
      <c r="I11" s="3"/>
      <c r="J11" s="3"/>
      <c r="K11" s="3"/>
      <c r="L11" s="3">
        <f t="shared" si="0"/>
        <v>1736.63</v>
      </c>
      <c r="M11" s="39"/>
      <c r="O11" s="32"/>
    </row>
    <row r="12" spans="1:15" x14ac:dyDescent="0.2">
      <c r="A12" s="2" t="s">
        <v>48</v>
      </c>
      <c r="B12" s="11" t="s">
        <v>49</v>
      </c>
      <c r="C12" s="11" t="s">
        <v>50</v>
      </c>
      <c r="D12" s="30">
        <v>0</v>
      </c>
      <c r="E12" s="26">
        <v>420</v>
      </c>
      <c r="F12" s="26">
        <v>360</v>
      </c>
      <c r="G12" s="26">
        <v>120</v>
      </c>
      <c r="H12" s="3">
        <v>704.14</v>
      </c>
      <c r="I12" s="3"/>
      <c r="J12" s="3"/>
      <c r="K12" s="3"/>
      <c r="L12" s="3">
        <f t="shared" si="0"/>
        <v>1604.1399999999999</v>
      </c>
      <c r="M12" s="39"/>
      <c r="O12" s="32"/>
    </row>
    <row r="13" spans="1:15" x14ac:dyDescent="0.2">
      <c r="A13" s="2" t="s">
        <v>51</v>
      </c>
      <c r="B13" s="11" t="s">
        <v>40</v>
      </c>
      <c r="C13" s="11" t="s">
        <v>52</v>
      </c>
      <c r="D13" s="30">
        <v>0</v>
      </c>
      <c r="E13" s="26">
        <v>560</v>
      </c>
      <c r="F13" s="26">
        <v>400</v>
      </c>
      <c r="G13" s="26">
        <v>150</v>
      </c>
      <c r="H13" s="3">
        <v>626.63</v>
      </c>
      <c r="I13" s="3"/>
      <c r="J13" s="3"/>
      <c r="K13" s="3"/>
      <c r="L13" s="3">
        <f t="shared" si="0"/>
        <v>1736.63</v>
      </c>
      <c r="M13" s="39"/>
      <c r="O13" s="32"/>
    </row>
    <row r="14" spans="1:15" x14ac:dyDescent="0.2">
      <c r="A14" s="2" t="s">
        <v>53</v>
      </c>
      <c r="B14" s="11" t="s">
        <v>40</v>
      </c>
      <c r="C14" s="11" t="s">
        <v>54</v>
      </c>
      <c r="D14" s="30">
        <v>0</v>
      </c>
      <c r="E14" s="26">
        <v>560</v>
      </c>
      <c r="F14" s="26">
        <v>400</v>
      </c>
      <c r="G14" s="26">
        <v>150</v>
      </c>
      <c r="H14" s="3">
        <v>626.63</v>
      </c>
      <c r="I14" s="3"/>
      <c r="J14" s="3"/>
      <c r="K14" s="3"/>
      <c r="L14" s="3">
        <f t="shared" si="0"/>
        <v>1736.63</v>
      </c>
      <c r="M14" s="39"/>
      <c r="O14" s="32"/>
    </row>
    <row r="15" spans="1:15" x14ac:dyDescent="0.2">
      <c r="A15" s="2" t="s">
        <v>55</v>
      </c>
      <c r="B15" s="11" t="s">
        <v>40</v>
      </c>
      <c r="C15" s="11" t="s">
        <v>56</v>
      </c>
      <c r="D15" s="30">
        <v>0</v>
      </c>
      <c r="E15" s="26">
        <v>560</v>
      </c>
      <c r="F15" s="26">
        <v>400</v>
      </c>
      <c r="G15" s="26">
        <v>150</v>
      </c>
      <c r="H15" s="3">
        <v>626.63</v>
      </c>
      <c r="I15" s="3"/>
      <c r="J15" s="3"/>
      <c r="K15" s="3"/>
      <c r="L15" s="3">
        <f t="shared" si="0"/>
        <v>1736.63</v>
      </c>
      <c r="M15" s="39"/>
      <c r="O15" s="32"/>
    </row>
    <row r="16" spans="1:15" x14ac:dyDescent="0.2">
      <c r="A16" s="2" t="s">
        <v>57</v>
      </c>
      <c r="B16" s="11" t="s">
        <v>40</v>
      </c>
      <c r="C16" s="11" t="s">
        <v>58</v>
      </c>
      <c r="D16" s="30">
        <v>0</v>
      </c>
      <c r="E16" s="26">
        <v>560</v>
      </c>
      <c r="F16" s="26">
        <v>400</v>
      </c>
      <c r="G16" s="26">
        <v>150</v>
      </c>
      <c r="H16" s="3">
        <v>626.63</v>
      </c>
      <c r="I16" s="3"/>
      <c r="J16" s="3"/>
      <c r="K16" s="3"/>
      <c r="L16" s="3">
        <f t="shared" si="0"/>
        <v>1736.63</v>
      </c>
      <c r="M16" s="39"/>
      <c r="O16" s="32"/>
    </row>
    <row r="17" spans="1:15" x14ac:dyDescent="0.2">
      <c r="A17" s="2" t="s">
        <v>59</v>
      </c>
      <c r="B17" s="11" t="s">
        <v>40</v>
      </c>
      <c r="C17" s="11" t="s">
        <v>60</v>
      </c>
      <c r="D17" s="30">
        <v>0</v>
      </c>
      <c r="E17" s="26">
        <v>560</v>
      </c>
      <c r="F17" s="26">
        <v>400</v>
      </c>
      <c r="G17" s="26">
        <v>150</v>
      </c>
      <c r="H17" s="3">
        <v>436.77</v>
      </c>
      <c r="I17" s="3"/>
      <c r="J17" s="3"/>
      <c r="K17" s="3"/>
      <c r="L17" s="3">
        <f t="shared" si="0"/>
        <v>1546.77</v>
      </c>
      <c r="M17" s="39"/>
      <c r="O17" s="32"/>
    </row>
    <row r="18" spans="1:15" x14ac:dyDescent="0.2">
      <c r="A18" s="2" t="s">
        <v>61</v>
      </c>
      <c r="B18" s="11" t="s">
        <v>62</v>
      </c>
      <c r="C18" s="11" t="s">
        <v>63</v>
      </c>
      <c r="D18" s="30">
        <v>0</v>
      </c>
      <c r="E18" s="26">
        <v>420</v>
      </c>
      <c r="F18" s="26">
        <v>360</v>
      </c>
      <c r="G18" s="26">
        <v>120</v>
      </c>
      <c r="H18" s="3">
        <v>770.92</v>
      </c>
      <c r="I18" s="3"/>
      <c r="J18" s="3"/>
      <c r="K18" s="3"/>
      <c r="L18" s="3">
        <f t="shared" si="0"/>
        <v>1670.92</v>
      </c>
      <c r="M18" s="39"/>
      <c r="O18" s="32"/>
    </row>
    <row r="19" spans="1:15" x14ac:dyDescent="0.2">
      <c r="A19" s="2" t="s">
        <v>64</v>
      </c>
      <c r="B19" s="11" t="s">
        <v>40</v>
      </c>
      <c r="C19" s="11" t="s">
        <v>65</v>
      </c>
      <c r="D19" s="30">
        <v>0</v>
      </c>
      <c r="E19" s="26">
        <v>560</v>
      </c>
      <c r="F19" s="26">
        <v>400</v>
      </c>
      <c r="G19" s="26">
        <v>150</v>
      </c>
      <c r="H19" s="3">
        <v>714.99</v>
      </c>
      <c r="I19" s="3"/>
      <c r="J19" s="3"/>
      <c r="K19" s="3"/>
      <c r="L19" s="3">
        <f t="shared" si="0"/>
        <v>1824.99</v>
      </c>
      <c r="M19" s="39"/>
      <c r="O19" s="32"/>
    </row>
    <row r="20" spans="1:15" x14ac:dyDescent="0.2">
      <c r="A20" s="2" t="s">
        <v>66</v>
      </c>
      <c r="B20" s="11" t="s">
        <v>43</v>
      </c>
      <c r="C20" s="11">
        <v>546132477</v>
      </c>
      <c r="D20" s="30">
        <v>0</v>
      </c>
      <c r="E20" s="26">
        <v>560</v>
      </c>
      <c r="F20" s="26">
        <v>400</v>
      </c>
      <c r="G20" s="26">
        <v>150</v>
      </c>
      <c r="H20" s="3">
        <v>920.09</v>
      </c>
      <c r="I20" s="3"/>
      <c r="J20" s="3"/>
      <c r="K20" s="3"/>
      <c r="L20" s="3">
        <f t="shared" si="0"/>
        <v>2030.0900000000001</v>
      </c>
      <c r="M20" s="39"/>
      <c r="O20" s="32"/>
    </row>
    <row r="21" spans="1:15" x14ac:dyDescent="0.2">
      <c r="A21" s="2" t="s">
        <v>67</v>
      </c>
      <c r="B21" s="11" t="s">
        <v>68</v>
      </c>
      <c r="C21" s="11">
        <v>310718324</v>
      </c>
      <c r="D21" s="31">
        <v>600</v>
      </c>
      <c r="E21" s="31">
        <v>420</v>
      </c>
      <c r="F21" s="31">
        <v>360</v>
      </c>
      <c r="G21" s="31">
        <v>120</v>
      </c>
      <c r="H21" s="3">
        <v>1224.76</v>
      </c>
      <c r="I21" s="3"/>
      <c r="J21" s="3"/>
      <c r="K21" s="3"/>
      <c r="L21" s="3">
        <f t="shared" si="0"/>
        <v>2724.76</v>
      </c>
      <c r="M21" s="39"/>
      <c r="O21" s="32"/>
    </row>
    <row r="22" spans="1:15" x14ac:dyDescent="0.2">
      <c r="A22" s="2" t="s">
        <v>69</v>
      </c>
      <c r="B22" s="11" t="s">
        <v>40</v>
      </c>
      <c r="C22" s="11" t="s">
        <v>70</v>
      </c>
      <c r="D22" s="30">
        <v>0</v>
      </c>
      <c r="E22" s="31">
        <v>420</v>
      </c>
      <c r="F22" s="31">
        <v>360</v>
      </c>
      <c r="G22" s="31">
        <v>120</v>
      </c>
      <c r="H22" s="3">
        <v>704.14</v>
      </c>
      <c r="I22" s="3"/>
      <c r="J22" s="3"/>
      <c r="K22" s="3"/>
      <c r="L22" s="3">
        <f t="shared" si="0"/>
        <v>1604.1399999999999</v>
      </c>
      <c r="M22" s="39"/>
      <c r="O22" s="32"/>
    </row>
    <row r="23" spans="1:15" x14ac:dyDescent="0.2">
      <c r="A23" s="2"/>
      <c r="B23" s="11"/>
      <c r="C23" s="11"/>
      <c r="D23" s="3"/>
      <c r="E23" s="3"/>
      <c r="F23" s="3"/>
      <c r="G23" s="3"/>
      <c r="H23" s="3"/>
      <c r="I23" s="3"/>
      <c r="J23" s="3"/>
      <c r="K23" s="3"/>
      <c r="L23" s="3"/>
      <c r="M23" s="39"/>
      <c r="O23" s="32"/>
    </row>
    <row r="24" spans="1:15" ht="15" x14ac:dyDescent="0.25">
      <c r="A24" s="4" t="s">
        <v>4</v>
      </c>
      <c r="B24" s="12"/>
      <c r="C24" s="5"/>
      <c r="D24" s="6">
        <f>SUM(D6:D23)</f>
        <v>1200</v>
      </c>
      <c r="E24" s="6">
        <f>SUM(E6:E23)</f>
        <v>8820</v>
      </c>
      <c r="F24" s="6">
        <f>SUM(F6:F23)</f>
        <v>6600</v>
      </c>
      <c r="G24" s="6">
        <f>SUM(G6:G23)</f>
        <v>2400</v>
      </c>
      <c r="H24" s="6">
        <f>SUM(H6:H23)</f>
        <v>12333.34</v>
      </c>
      <c r="I24" s="6">
        <f t="shared" ref="I24:K24" si="1">SUM(I6:I23)</f>
        <v>0</v>
      </c>
      <c r="J24" s="6">
        <f t="shared" si="1"/>
        <v>0</v>
      </c>
      <c r="K24" s="6">
        <f t="shared" si="1"/>
        <v>0</v>
      </c>
      <c r="L24" s="6">
        <f>SUM(D24:K24)</f>
        <v>31353.34</v>
      </c>
      <c r="M24" s="40"/>
      <c r="O24" s="27"/>
    </row>
    <row r="28" spans="1:15" x14ac:dyDescent="0.2">
      <c r="K28" s="1">
        <v>4747.95</v>
      </c>
      <c r="M28" s="9">
        <f>M24-K28</f>
        <v>-4747.95</v>
      </c>
    </row>
  </sheetData>
  <mergeCells count="1">
    <mergeCell ref="M6:M24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Calculation</vt:lpstr>
      <vt:lpstr>Foreign Artiste</vt:lpstr>
      <vt:lpstr>Calculation!Print_Area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2019-10-31T07:34:07Z</cp:lastPrinted>
  <dcterms:created xsi:type="dcterms:W3CDTF">2015-07-16T09:01:09Z</dcterms:created>
  <dcterms:modified xsi:type="dcterms:W3CDTF">2020-06-16T08:11:20Z</dcterms:modified>
</cp:coreProperties>
</file>