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5610" windowWidth="19230" windowHeight="6390" activeTab="3"/>
  </bookViews>
  <sheets>
    <sheet name="Master List" sheetId="2" r:id="rId1"/>
    <sheet name="Office Expenses" sheetId="5" r:id="rId2"/>
    <sheet name="Marketing" sheetId="7" r:id="rId3"/>
    <sheet name="Comms" sheetId="8" r:id="rId4"/>
    <sheet name="Events" sheetId="9" r:id="rId5"/>
    <sheet name="T.Services" sheetId="10" r:id="rId6"/>
    <sheet name="PCET" sheetId="11" r:id="rId7"/>
    <sheet name="Sheet3" sheetId="3" r:id="rId8"/>
    <sheet name="LFSS" sheetId="4" r:id="rId9"/>
    <sheet name="Sheet1" sheetId="12" r:id="rId10"/>
    <sheet name="Sheet2" sheetId="13" r:id="rId11"/>
  </sheets>
  <definedNames>
    <definedName name="_xlnm._FilterDatabase" localSheetId="2" hidden="1">Marketing!$A$58:$H$154</definedName>
    <definedName name="_xlnm.Print_Area" localSheetId="3">Comms!$A$50:$H$75</definedName>
    <definedName name="_xlnm.Print_Area" localSheetId="4">Events!$A$237:$H$256</definedName>
  </definedNames>
  <calcPr calcId="145621"/>
</workbook>
</file>

<file path=xl/calcChain.xml><?xml version="1.0" encoding="utf-8"?>
<calcChain xmlns="http://schemas.openxmlformats.org/spreadsheetml/2006/main">
  <c r="G98" i="8" l="1"/>
  <c r="G345" i="8" l="1"/>
  <c r="G330" i="8"/>
  <c r="G135" i="8" l="1"/>
  <c r="G138" i="8" s="1"/>
  <c r="G105" i="8"/>
  <c r="G209" i="9" l="1"/>
  <c r="G156" i="9" l="1"/>
  <c r="G358" i="5" l="1"/>
  <c r="F358" i="5"/>
  <c r="F360" i="5"/>
  <c r="G254" i="9"/>
  <c r="F254" i="9"/>
  <c r="F256" i="9"/>
  <c r="G232" i="9"/>
  <c r="F232" i="9"/>
  <c r="F234" i="9"/>
  <c r="G307" i="7"/>
  <c r="G306" i="7"/>
  <c r="G314" i="7"/>
  <c r="G305" i="7"/>
  <c r="F305" i="7"/>
  <c r="F314" i="7"/>
  <c r="F316" i="7"/>
  <c r="F317" i="8"/>
  <c r="F345" i="8"/>
  <c r="F187" i="9"/>
  <c r="F209" i="9"/>
  <c r="F211" i="9" s="1"/>
  <c r="G202" i="8"/>
  <c r="G35" i="10"/>
  <c r="G246" i="8"/>
  <c r="G267" i="8"/>
  <c r="G317" i="8"/>
  <c r="F319" i="8"/>
  <c r="G295" i="7"/>
  <c r="F295" i="7"/>
  <c r="F297" i="7"/>
  <c r="F265" i="8"/>
  <c r="F287" i="8" s="1"/>
  <c r="F289" i="8" s="1"/>
  <c r="G287" i="8"/>
  <c r="F257" i="8"/>
  <c r="G222" i="8"/>
  <c r="G249" i="8"/>
  <c r="G221" i="8"/>
  <c r="F210" i="8"/>
  <c r="F225" i="8" s="1"/>
  <c r="F227" i="8" s="1"/>
  <c r="F187" i="8"/>
  <c r="F188" i="8"/>
  <c r="G225" i="8"/>
  <c r="G257" i="8"/>
  <c r="F259" i="8"/>
  <c r="G268" i="7"/>
  <c r="G114" i="9"/>
  <c r="G139" i="7"/>
  <c r="G180" i="7"/>
  <c r="F182" i="7" s="1"/>
  <c r="F172" i="8"/>
  <c r="F179" i="8" s="1"/>
  <c r="G179" i="8"/>
  <c r="G164" i="8"/>
  <c r="F147" i="8"/>
  <c r="F164" i="8" s="1"/>
  <c r="F6" i="11"/>
  <c r="F35" i="11"/>
  <c r="G35" i="11"/>
  <c r="F219" i="10"/>
  <c r="F233" i="10"/>
  <c r="G233" i="10"/>
  <c r="F235" i="10"/>
  <c r="G211" i="10"/>
  <c r="F197" i="10"/>
  <c r="F211" i="10"/>
  <c r="F213" i="10"/>
  <c r="F37" i="11"/>
  <c r="F175" i="10"/>
  <c r="F189" i="10"/>
  <c r="F191" i="10"/>
  <c r="G189" i="10"/>
  <c r="F159" i="10"/>
  <c r="F166" i="10"/>
  <c r="F168" i="10"/>
  <c r="G166" i="10"/>
  <c r="F140" i="10"/>
  <c r="F151" i="10"/>
  <c r="G151" i="10"/>
  <c r="F121" i="10"/>
  <c r="F132" i="10"/>
  <c r="F134" i="10"/>
  <c r="G132" i="10"/>
  <c r="F102" i="10"/>
  <c r="F113" i="10"/>
  <c r="F115" i="10"/>
  <c r="G113" i="10"/>
  <c r="F83" i="10"/>
  <c r="F94" i="10"/>
  <c r="F96" i="10"/>
  <c r="G94" i="10"/>
  <c r="F43" i="10"/>
  <c r="F75" i="10"/>
  <c r="G75" i="10"/>
  <c r="F77" i="10" s="1"/>
  <c r="F6" i="10"/>
  <c r="F35" i="10"/>
  <c r="F165" i="9"/>
  <c r="F178" i="9"/>
  <c r="F180" i="9" s="1"/>
  <c r="G178" i="9"/>
  <c r="F27" i="9"/>
  <c r="F156" i="9"/>
  <c r="F158" i="9" s="1"/>
  <c r="G19" i="9"/>
  <c r="F6" i="9"/>
  <c r="F19" i="9" s="1"/>
  <c r="F113" i="8"/>
  <c r="F138" i="8" s="1"/>
  <c r="F140" i="8" s="1"/>
  <c r="F81" i="8"/>
  <c r="F105" i="8"/>
  <c r="F107" i="8" s="1"/>
  <c r="G73" i="8"/>
  <c r="F54" i="8"/>
  <c r="F73" i="8"/>
  <c r="F75" i="8"/>
  <c r="F27" i="8"/>
  <c r="F46" i="8" s="1"/>
  <c r="G46" i="8"/>
  <c r="F6" i="8"/>
  <c r="F19" i="8"/>
  <c r="F21" i="8" s="1"/>
  <c r="G19" i="8"/>
  <c r="F323" i="5"/>
  <c r="F329" i="5"/>
  <c r="F331" i="5" s="1"/>
  <c r="G329" i="5"/>
  <c r="F305" i="5"/>
  <c r="F314" i="5" s="1"/>
  <c r="F316" i="5" s="1"/>
  <c r="G314" i="5"/>
  <c r="G296" i="5"/>
  <c r="F287" i="5"/>
  <c r="F296" i="5" s="1"/>
  <c r="F298" i="5" s="1"/>
  <c r="F258" i="5"/>
  <c r="F279" i="5"/>
  <c r="G279" i="5"/>
  <c r="F281" i="5"/>
  <c r="F237" i="5"/>
  <c r="F250" i="5"/>
  <c r="G250" i="5"/>
  <c r="F208" i="5"/>
  <c r="F229" i="5" s="1"/>
  <c r="F231" i="5" s="1"/>
  <c r="G229" i="5"/>
  <c r="F264" i="7"/>
  <c r="F275" i="7"/>
  <c r="F277" i="7"/>
  <c r="G275" i="7"/>
  <c r="F232" i="7"/>
  <c r="F256" i="7"/>
  <c r="F258" i="7"/>
  <c r="G256" i="7"/>
  <c r="G223" i="7"/>
  <c r="F225" i="7" s="1"/>
  <c r="F189" i="7"/>
  <c r="F223" i="7"/>
  <c r="F59" i="7"/>
  <c r="F180" i="7"/>
  <c r="F36" i="7"/>
  <c r="F49" i="7"/>
  <c r="G49" i="7"/>
  <c r="G27" i="7"/>
  <c r="F29" i="7" s="1"/>
  <c r="F6" i="7"/>
  <c r="F27" i="7"/>
  <c r="F138" i="5"/>
  <c r="F199" i="5" s="1"/>
  <c r="G199" i="5"/>
  <c r="F5" i="5"/>
  <c r="F33" i="5"/>
  <c r="F62" i="5"/>
  <c r="F71" i="5"/>
  <c r="F100" i="5"/>
  <c r="F102" i="5" s="1"/>
  <c r="F109" i="5"/>
  <c r="F130" i="5"/>
  <c r="F132" i="5" s="1"/>
  <c r="G130" i="5"/>
  <c r="G100" i="5"/>
  <c r="G62" i="5"/>
  <c r="G25" i="5"/>
  <c r="F25" i="5"/>
  <c r="F27" i="5" s="1"/>
  <c r="D13" i="4"/>
  <c r="D8" i="4"/>
  <c r="F51" i="7"/>
  <c r="F153" i="10"/>
  <c r="F37" i="10"/>
  <c r="F202" i="8" l="1"/>
  <c r="F21" i="9"/>
  <c r="F252" i="5"/>
  <c r="F347" i="8"/>
  <c r="F48" i="8"/>
  <c r="F181" i="8"/>
  <c r="F166" i="8"/>
  <c r="F64" i="5"/>
  <c r="F204" i="8"/>
  <c r="F201" i="5"/>
</calcChain>
</file>

<file path=xl/comments1.xml><?xml version="1.0" encoding="utf-8"?>
<comments xmlns="http://schemas.openxmlformats.org/spreadsheetml/2006/main">
  <authors>
    <author>Michelle</author>
  </authors>
  <commentList>
    <comment ref="H190" authorId="0">
      <text>
        <r>
          <rPr>
            <b/>
            <sz val="9"/>
            <color indexed="81"/>
            <rFont val="Tahoma"/>
            <family val="2"/>
          </rPr>
          <t>From provisional - RM9,200</t>
        </r>
      </text>
    </comment>
  </commentList>
</comments>
</file>

<file path=xl/sharedStrings.xml><?xml version="1.0" encoding="utf-8"?>
<sst xmlns="http://schemas.openxmlformats.org/spreadsheetml/2006/main" count="2284" uniqueCount="1406">
  <si>
    <t xml:space="preserve"> - Banner Streamers &amp; artwork</t>
  </si>
  <si>
    <t xml:space="preserve"> - Printing of Business Card</t>
  </si>
  <si>
    <t xml:space="preserve"> - FAM Trip </t>
  </si>
  <si>
    <t xml:space="preserve"> - Welcoming reception</t>
  </si>
  <si>
    <t xml:space="preserve"> - Lunch/Dinner hosting</t>
  </si>
  <si>
    <t xml:space="preserve"> - Incentive for MICE</t>
  </si>
  <si>
    <t xml:space="preserve">  - PATA membership fee (USD 2,400)</t>
  </si>
  <si>
    <t>Purchase Order</t>
  </si>
  <si>
    <t>Supplier</t>
  </si>
  <si>
    <t>Description</t>
  </si>
  <si>
    <t>P/O or S/O No.</t>
  </si>
  <si>
    <t>Amount</t>
  </si>
  <si>
    <t>Ordered By</t>
  </si>
  <si>
    <t>Amount
(RM)</t>
  </si>
  <si>
    <t>Category</t>
  </si>
  <si>
    <t>BANNER 132" X 26.4"(TARPAULIN) AT KHOO KONGSI</t>
  </si>
  <si>
    <t>Magicprint</t>
  </si>
  <si>
    <t>9300/024</t>
  </si>
  <si>
    <t>Budget Tracking</t>
  </si>
  <si>
    <t>Accounting Code :</t>
  </si>
  <si>
    <t>Last Fri, Sat &amp; Sunday - Event</t>
  </si>
  <si>
    <t>No.</t>
  </si>
  <si>
    <t>Budget (RM)</t>
  </si>
  <si>
    <t>(A)</t>
  </si>
  <si>
    <t>(B)</t>
  </si>
  <si>
    <t>Balance Budget</t>
  </si>
  <si>
    <t>Performance</t>
  </si>
  <si>
    <t>Dream River</t>
  </si>
  <si>
    <t>Darren</t>
  </si>
  <si>
    <t>PO/224/2014/DN</t>
  </si>
  <si>
    <t xml:space="preserve">LFSS </t>
  </si>
  <si>
    <t xml:space="preserve"> - Postage &amp; Courier</t>
  </si>
  <si>
    <t xml:space="preserve"> - Stationery &amp; Supplies</t>
  </si>
  <si>
    <t xml:space="preserve"> - Photostating &amp; Others/Photography                 </t>
  </si>
  <si>
    <t xml:space="preserve"> - Newspapers/books</t>
  </si>
  <si>
    <t xml:space="preserve"> - Office Upkeep &amp; expenses</t>
  </si>
  <si>
    <t xml:space="preserve"> - Refreshment &amp; Food</t>
  </si>
  <si>
    <t xml:space="preserve"> - Meeting expenses</t>
  </si>
  <si>
    <t xml:space="preserve"> - Upkeep of M Vehicle</t>
  </si>
  <si>
    <t xml:space="preserve"> - Staff Uniform</t>
  </si>
  <si>
    <t xml:space="preserve"> - Miscellaneous Expenses</t>
  </si>
  <si>
    <t xml:space="preserve"> - Advertisement - Vacancy</t>
  </si>
  <si>
    <t>Misc</t>
  </si>
  <si>
    <t xml:space="preserve"> - Audit Fee                            </t>
  </si>
  <si>
    <t xml:space="preserve"> - Accounting fee &amp; Payroll (Outsource)</t>
  </si>
  <si>
    <t xml:space="preserve"> - Secretarial fee</t>
  </si>
  <si>
    <t xml:space="preserve"> - Income tax consultancy fee                   </t>
  </si>
  <si>
    <t xml:space="preserve"> - Bank charges                            </t>
  </si>
  <si>
    <t xml:space="preserve"> - Filing fee                              </t>
  </si>
  <si>
    <t xml:space="preserve"> - Legal &amp; Professional Fees</t>
  </si>
  <si>
    <t xml:space="preserve"> - License Fee (TIC)</t>
  </si>
  <si>
    <t xml:space="preserve"> - Taxation</t>
  </si>
  <si>
    <t xml:space="preserve">                                -  </t>
  </si>
  <si>
    <t xml:space="preserve"> - Gain/Loss of Forex Exchange</t>
  </si>
  <si>
    <t xml:space="preserve"> - Others </t>
  </si>
  <si>
    <t>Depreciation of Fixed Assets</t>
  </si>
  <si>
    <t>TOTAL OPERATING EXPENDITURE (OPEX)</t>
  </si>
  <si>
    <t>CAPITAL EXPENDITURE (CAPEX)</t>
  </si>
  <si>
    <t>CAPEX - Purchase of fixed assets</t>
  </si>
  <si>
    <t>PGT</t>
  </si>
  <si>
    <t xml:space="preserve"> - Computers (Hardware &amp; Software)</t>
  </si>
  <si>
    <t xml:space="preserve"> - Office Equipment </t>
  </si>
  <si>
    <t xml:space="preserve"> - Furniture &amp; Fittings </t>
  </si>
  <si>
    <t xml:space="preserve"> - Renovation (Conference Room Glass Door)</t>
  </si>
  <si>
    <t>Tourist Information Center</t>
  </si>
  <si>
    <t xml:space="preserve"> - Computers (Hardware &amp; Software) </t>
  </si>
  <si>
    <t xml:space="preserve"> - Furniture &amp; Fittings</t>
  </si>
  <si>
    <t xml:space="preserve"> - Renovation</t>
  </si>
  <si>
    <t>Sub-Total CAPEX - Purchase of fixed assets</t>
  </si>
  <si>
    <t xml:space="preserve">TOTAL OPEX &amp; CAPEX </t>
  </si>
  <si>
    <t>MARKETING/PROMOTION</t>
  </si>
  <si>
    <t xml:space="preserve"> - General</t>
  </si>
  <si>
    <t xml:space="preserve">     Trade Show Booklet - Eng + Malay + Chinese(Simplified &amp; Traditional) 2013
       Project</t>
  </si>
  <si>
    <t xml:space="preserve">     Ad-Hoc Copy writing (as and when)</t>
  </si>
  <si>
    <t xml:space="preserve">     Photo/Video Archiving</t>
  </si>
  <si>
    <t xml:space="preserve">     3 pillars video (shooting of additional footages to complete the videos)</t>
  </si>
  <si>
    <t xml:space="preserve">     My Penang, Unforgettable' website development</t>
  </si>
  <si>
    <t xml:space="preserve">     Website in Malay &amp; Chinese </t>
  </si>
  <si>
    <t xml:space="preserve">  - Advertisement in Magazines/Social Media</t>
  </si>
  <si>
    <t xml:space="preserve">        - Silkwinds (In-flight Magazine) - RM10,000</t>
  </si>
  <si>
    <t xml:space="preserve">        - The Penang International by Expat - RM6,360</t>
  </si>
  <si>
    <t xml:space="preserve">        - Online Advertising &amp; Promotion (Facebook) - RM657</t>
  </si>
  <si>
    <t xml:space="preserve">        - Time Out Penang Magazine</t>
  </si>
  <si>
    <t xml:space="preserve">     Peranakan Brochures - Malay + Chinese </t>
  </si>
  <si>
    <t xml:space="preserve">     MICE - Korean and Chinese version (2,000 copies each version)</t>
  </si>
  <si>
    <t xml:space="preserve"> - Production cost of ads on Billboards / CAT buses / CUBE </t>
  </si>
  <si>
    <t xml:space="preserve">  Tropfest SEA - RM5,050</t>
  </si>
  <si>
    <t xml:space="preserve"> - Media Campaign (Advertising &amp; Promotion)</t>
  </si>
  <si>
    <t xml:space="preserve">  Singapore Media Campaign</t>
  </si>
  <si>
    <t xml:space="preserve">  Taiwan Advertising Campaign (through PR agency)</t>
  </si>
  <si>
    <t xml:space="preserve">  George Town Festival</t>
  </si>
  <si>
    <t xml:space="preserve">  Designing Fees</t>
  </si>
  <si>
    <t xml:space="preserve"> - Advertising &amp; Promotion of Events</t>
  </si>
  <si>
    <t xml:space="preserve">  '10 Days 3 Festivals' - GTLF, TIBF &amp; Jazz Festival</t>
  </si>
  <si>
    <t xml:space="preserve">  Penang Yosakoi Parade</t>
  </si>
  <si>
    <t xml:space="preserve">  George Town Festival - Radio advertising (* New)</t>
  </si>
  <si>
    <t xml:space="preserve">  George Town Literary Festival - Radio advertising (Nationwide)</t>
  </si>
  <si>
    <t xml:space="preserve">  Opera - Die Fledermaus</t>
  </si>
  <si>
    <t xml:space="preserve">  World Press Photo Exhibition</t>
  </si>
  <si>
    <t xml:space="preserve">  New Year Countdown</t>
  </si>
  <si>
    <t xml:space="preserve"> - TV Advertising</t>
  </si>
  <si>
    <t xml:space="preserve">  Asian Food Channel - 6 Episode Series (USD$180,000)</t>
  </si>
  <si>
    <t xml:space="preserve">  Asian Food Channel - talent &amp; mics costs for the 6 Episode Series</t>
  </si>
  <si>
    <t xml:space="preserve"> - Outdoor / Airport Advertising (domestic) - LED / Billboards / Lightbox Billboards</t>
  </si>
  <si>
    <t xml:space="preserve">  Lightbox Billboard FREEDOM ad at LCCT</t>
  </si>
  <si>
    <t xml:space="preserve">  LED advertising - Domestic (for events)</t>
  </si>
  <si>
    <t xml:space="preserve"> - Others</t>
  </si>
  <si>
    <t xml:space="preserve">  Radio Advertising (ASTRO - LiteFM, Mix, Sinar &amp; Melody) - whole year advertising</t>
  </si>
  <si>
    <t xml:space="preserve">  Google AdSense (Indonesia, HK, Phillipnes &amp; Singapore)</t>
  </si>
  <si>
    <t xml:space="preserve">  Penang E-Guide (Air Asia)</t>
  </si>
  <si>
    <t xml:space="preserve">  AirAsia Singapore Media Campaign </t>
  </si>
  <si>
    <t xml:space="preserve"> - Provisional</t>
  </si>
  <si>
    <t xml:space="preserve"> * New project</t>
  </si>
  <si>
    <t>TOTAL COMMUNICATIONS</t>
  </si>
  <si>
    <t>EVENTS</t>
  </si>
  <si>
    <t xml:space="preserve"> - Contribution/sponsor</t>
  </si>
  <si>
    <t xml:space="preserve"> - Last Fri, Sat &amp; Sun for the month</t>
  </si>
  <si>
    <t xml:space="preserve"> - GT Literary  Festival</t>
  </si>
  <si>
    <t xml:space="preserve"> - In Between Art Festival</t>
  </si>
  <si>
    <t xml:space="preserve"> - Penang Island Jazz Festival</t>
  </si>
  <si>
    <t xml:space="preserve"> - Culture Japan Convention</t>
  </si>
  <si>
    <t xml:space="preserve"> - Culture Japan Night Penang </t>
  </si>
  <si>
    <t xml:space="preserve"> - Raja Muda S'gor International Regatta</t>
  </si>
  <si>
    <t xml:space="preserve"> - Spring FestoRama</t>
  </si>
  <si>
    <t xml:space="preserve"> - Mid Autumn FestoRama</t>
  </si>
  <si>
    <t xml:space="preserve"> - Willma Budke's 5000th Room Night</t>
  </si>
  <si>
    <t xml:space="preserve"> - Penang Economic Conference</t>
  </si>
  <si>
    <t xml:space="preserve"> - Facebook Photo Contest - Thai Airways</t>
  </si>
  <si>
    <t>TOTAL EVENTS</t>
  </si>
  <si>
    <t>TOURISM SERVICES</t>
  </si>
  <si>
    <t xml:space="preserve"> - Souvenirs/Gifts</t>
  </si>
  <si>
    <t xml:space="preserve">   Cost of goods sold - TIC</t>
  </si>
  <si>
    <t xml:space="preserve"> - Heritage walk &amp; tour / Car Free Day Event </t>
  </si>
  <si>
    <t xml:space="preserve"> - Printing of publication/brochures (Reprint)</t>
  </si>
  <si>
    <t xml:space="preserve">     Heritage Walkabout Map &amp; Brochure </t>
  </si>
  <si>
    <t xml:space="preserve">     Discovery Balik Pulau </t>
  </si>
  <si>
    <t xml:space="preserve">     Marking Georgetown Brochure</t>
  </si>
  <si>
    <t xml:space="preserve">     Peranakan Brochure </t>
  </si>
  <si>
    <t xml:space="preserve">     GTWHI Map *</t>
  </si>
  <si>
    <t xml:space="preserve">     Mirai Map</t>
  </si>
  <si>
    <t xml:space="preserve"> - DVD Duplication</t>
  </si>
  <si>
    <t xml:space="preserve"> - Professional fee for Brochure Distribution</t>
  </si>
  <si>
    <t xml:space="preserve"> - PGT Networking with Tourism Players</t>
  </si>
  <si>
    <t xml:space="preserve"> - Facilities for Tourism Product</t>
  </si>
  <si>
    <t xml:space="preserve"> - Development of surveys </t>
  </si>
  <si>
    <t xml:space="preserve"> - Production cost for Halal Travel Guide *</t>
  </si>
  <si>
    <t xml:space="preserve"> - Provisional (Transferred for bcohure printing - GTWHI Map)</t>
  </si>
  <si>
    <t>* New project</t>
  </si>
  <si>
    <t>TOTAL TOURISM SERVICES</t>
  </si>
  <si>
    <t>PENANG CENTRE OF TOURISM EXCELLENCE</t>
  </si>
  <si>
    <t xml:space="preserve"> - Pg Centre of Tourism Excellence</t>
  </si>
  <si>
    <t xml:space="preserve"> - Membership fee collection</t>
  </si>
  <si>
    <t>Item</t>
  </si>
  <si>
    <t>Quantity</t>
  </si>
  <si>
    <t>Expenditure Up to date (RM)</t>
  </si>
  <si>
    <t>PO Number</t>
  </si>
  <si>
    <t xml:space="preserve">Balance </t>
  </si>
  <si>
    <t>POSTAGE &amp; COURIER</t>
  </si>
  <si>
    <t>Budget for Year 2014</t>
  </si>
  <si>
    <t>BUDGET TRACKING FOR YEAR 2014</t>
  </si>
  <si>
    <t>Payment Date</t>
  </si>
  <si>
    <t>LIM HOOI LENG</t>
  </si>
  <si>
    <t>STATIONERIES &amp; SUPPLIES</t>
  </si>
  <si>
    <t>TOONG LI STATIONERY &amp; SUPPLY</t>
  </si>
  <si>
    <t>LINDA - RECEIPTS BOOK FOR TIC</t>
  </si>
  <si>
    <t>JASON - NEW CF CARD FOR JEAN</t>
  </si>
  <si>
    <t>LIANG PRINTING SERVICES</t>
  </si>
  <si>
    <t>JASON - WIRELESS MOUSE FOR JANICE&amp;SPARE</t>
  </si>
  <si>
    <t>JASON - WIRELESS RECEIVR FOR JEAN'S PC</t>
  </si>
  <si>
    <t>JASON - INK CARTRIDGE &amp; WIRELESS ADAPTER</t>
  </si>
  <si>
    <t>LINDA - RECEIPT BOOKS FOR TIC</t>
  </si>
  <si>
    <t>LINDA - STATIONERIES FOR AIC</t>
  </si>
  <si>
    <t>EVELYN - RECEIPTS BOOKS FOR TIC</t>
  </si>
  <si>
    <t>LINDA - RECEIPT BOOKS &amp; STATIONERIES</t>
  </si>
  <si>
    <t>LINDA - RECEIPT BOOKS &amp; STATIONERIES FOR</t>
  </si>
  <si>
    <t>PHOTOSTATING &amp; OTHERS/PHOTOGRAPHY</t>
  </si>
  <si>
    <t>RENTAL OF PHOTOCOPIER-JAN'14</t>
  </si>
  <si>
    <t>ACTUAL USAGE ON B&amp;W-JAN'14</t>
  </si>
  <si>
    <t>ACTUAL USAGE ON COLOUR-JAN'14</t>
  </si>
  <si>
    <t>RENTAL OF PHOTOCOPIER-FEB'14</t>
  </si>
  <si>
    <t>ACTUAL USAGE ON B&amp;W-FEB'14</t>
  </si>
  <si>
    <t>ACTUAL USAGE ON COLOUR-FEB'14</t>
  </si>
  <si>
    <t>RENTAL OF PHOTOCOPIER-MAR'14</t>
  </si>
  <si>
    <t>RENTAL OF PHOTOCOPIER-APR'14</t>
  </si>
  <si>
    <t>AUDITED REPORT FOR DECLARATION</t>
  </si>
  <si>
    <t>ACTUAL USAGE ON B&amp;W-MAR'14</t>
  </si>
  <si>
    <t>ACTUAL USAGE ON COLOUR-MAR'14</t>
  </si>
  <si>
    <t>ACTUAL USAGE ON B&amp;W-APR'14</t>
  </si>
  <si>
    <t>ACTUAL USAGE ON COLOUR-APR'14</t>
  </si>
  <si>
    <t>RENTAL OF PHOTOCOPIER-MAY'14</t>
  </si>
  <si>
    <t>RENTAL OF PHOTOCOPIER-JUN'14</t>
  </si>
  <si>
    <t>ACTUAL USAGE ON B&amp;W-2554PCS</t>
  </si>
  <si>
    <t>ACTUAL USAGE ON COLOUR-425PCS</t>
  </si>
  <si>
    <t>EY - 6% OF SERVICE TAX</t>
  </si>
  <si>
    <t>EY - 6% SERVICE TAX</t>
  </si>
  <si>
    <t>EY - OUT-OF POCKET EXPENSES</t>
  </si>
  <si>
    <t>EY - OUT-OF-POCKET EXPENSES</t>
  </si>
  <si>
    <t>PDC PREMIER - DISBURSEMENTS</t>
  </si>
  <si>
    <t>NEWSPAPER /BOOKS</t>
  </si>
  <si>
    <t>YK - NEWSPAPER FOR JAN &amp; FEB</t>
  </si>
  <si>
    <t>YK - NEWSPAPER FOR MAR</t>
  </si>
  <si>
    <t>OGL - P.PINANG BOOKS FOR REFERENCE</t>
  </si>
  <si>
    <t>STAR PUBLICATIONS (M) BERHAD</t>
  </si>
  <si>
    <t>YK - NEWSPAPER FOR APR</t>
  </si>
  <si>
    <t>R.KANESAN - JAN</t>
  </si>
  <si>
    <t>R.KANESAN - FEB</t>
  </si>
  <si>
    <t>R.KANESAN - MAR</t>
  </si>
  <si>
    <t>R.KANESAN - APR</t>
  </si>
  <si>
    <t>JANICE KUA - TIME OUT PENANG</t>
  </si>
  <si>
    <t>OFFICE UPKEEP &amp; EXPENSES</t>
  </si>
  <si>
    <t>TOTAL</t>
  </si>
  <si>
    <t>LABOUR TO DISPOSE OLD REFRIGERATOR</t>
  </si>
  <si>
    <t>REPAIR GLASS DOOR LOCK ON 18/01</t>
  </si>
  <si>
    <t>DUPLICATE OFFICE KEYS</t>
  </si>
  <si>
    <t>ALLOWANCE FOR SECURITY GUARD-M.MARI MUTU</t>
  </si>
  <si>
    <t>CLEANING SERVICES-JAN'14</t>
  </si>
  <si>
    <t>DUPLICATE KEY FOR TIME RECORDER</t>
  </si>
  <si>
    <t>REVERSE OSMOSIS DRINKING WATER-5 GALLONS</t>
  </si>
  <si>
    <t>CHECKING &amp; INSTALLATION CHRGS-HP NOTEBOK</t>
  </si>
  <si>
    <t>PURCHASE OF ALL PURPOSE OIL FOR DOOR</t>
  </si>
  <si>
    <t>PURCHASE OF BATTER FOR OFFICE USE</t>
  </si>
  <si>
    <t>CLEANING SERVICE-FEB'14</t>
  </si>
  <si>
    <t>CLEANING SERVICE-MAR'14</t>
  </si>
  <si>
    <t>CHECKING&amp;INSTALLATION CHRGS-YANI'S PC</t>
  </si>
  <si>
    <t>ALARM WIRING WROKS FOR CONFERENCE ROOM</t>
  </si>
  <si>
    <t>WREATH FOR THE FAMILY OF YB KARPAL SINGH</t>
  </si>
  <si>
    <t>BICYCLE PUMP FOR OFFICE USE</t>
  </si>
  <si>
    <t>CLEANING SERVICE-APR'14</t>
  </si>
  <si>
    <t>UBS ACCOUNTING UPGRADE FR V9.6 TO 9.8</t>
  </si>
  <si>
    <t>SERVICES CEILING CASSETTE AIRCON-2HP</t>
  </si>
  <si>
    <t>SERVICES CEILING CASSETTE AIRCON-1HP</t>
  </si>
  <si>
    <t>CHECK LEAK AND TOP UP GAS FOR 2 UNTIS</t>
  </si>
  <si>
    <t>TEA &amp; KITCHEN TOWEL FOR OFFICE USE</t>
  </si>
  <si>
    <t>AIR BUBBLE PAK FOR OFFICE USE</t>
  </si>
  <si>
    <t>UBS SAGA COVER RENEWAL FOR 1 YEAR</t>
  </si>
  <si>
    <t>CLEANING SERVICE-MAY'14</t>
  </si>
  <si>
    <t>DUPLICATE KEYS FOR OFFICE NEW STAFFS</t>
  </si>
  <si>
    <t>TO FRAME PATA MEMBERSHIP CERT</t>
  </si>
  <si>
    <t>REPAIR ZIP FOR PA SYSTEM</t>
  </si>
  <si>
    <t>OFFICE UPKEEP-MURIBOND PAINT FOR OFFICE</t>
  </si>
  <si>
    <t>PLASTIC NAME TAG FOR STAFFS</t>
  </si>
  <si>
    <t>SCREEN PROTECTOR FOR IPHONE 5C</t>
  </si>
  <si>
    <t>PURCHASE OF LIGHT BULB FOR OFFICE USE</t>
  </si>
  <si>
    <t>CLEANING SERVICE-JUN'14</t>
  </si>
  <si>
    <t>TAPE FOR AIC</t>
  </si>
  <si>
    <t>DARREN - BRUSH &amp; TRAY, CHALK FOR BBOARD</t>
  </si>
  <si>
    <t>DARREN - LABOUR COST FOR WALL PAINTNG</t>
  </si>
  <si>
    <t>FRAME LICENSE FOR TIC</t>
  </si>
  <si>
    <t>EVELYN - CLEANING UTELSIL FOR AIC</t>
  </si>
  <si>
    <t>UPGRADE AIRORT INFO CENTRE-FIT IN LCD TV</t>
  </si>
  <si>
    <t>UPGRADE AIRORT INFO CENTRE-OT CHRGS</t>
  </si>
  <si>
    <t>DELL ORIGINAL POWER SUPPLY FOR OPTIPLEX</t>
  </si>
  <si>
    <t>INSTALLATION CHRGS FOR OPTIPLEX 990</t>
  </si>
  <si>
    <t>REPAIR&amp;TROUBLESHOOTING WINDOW 7 FOR DELL</t>
  </si>
  <si>
    <t>STREAMER 30'X78'</t>
  </si>
  <si>
    <t>STREAMER 30'X78'-3 PCS</t>
  </si>
  <si>
    <t>STREAMER 30'X78'-1 PC</t>
  </si>
  <si>
    <t>BANNERS/STREAMERS-D.I.E STREAMER</t>
  </si>
  <si>
    <t>BANNER/STREAMERS-D.I.E STREAMER 30'X78'</t>
  </si>
  <si>
    <t>D.I.E STREAMER 30'X78'</t>
  </si>
  <si>
    <t xml:space="preserve">BANNER/STREAMERS &amp; ARTWORK              </t>
  </si>
  <si>
    <t>PRINTING OF BUSINESS CARD</t>
  </si>
  <si>
    <t>NAME CARD PRINTING</t>
  </si>
  <si>
    <t>NAME CARD PRINTING-100 PCS</t>
  </si>
  <si>
    <t>NAME CARD PRINTING-2000 PCS</t>
  </si>
  <si>
    <t>PV Voucher</t>
  </si>
  <si>
    <t>V2014/197</t>
  </si>
  <si>
    <t>V2014/326</t>
  </si>
  <si>
    <t>V2014/440</t>
  </si>
  <si>
    <t>FAMILIAZATION TRIP (FAM TRIP)</t>
  </si>
  <si>
    <t>V2014/063</t>
  </si>
  <si>
    <t>V2014/090</t>
  </si>
  <si>
    <t>V2014/091</t>
  </si>
  <si>
    <t>V2014/092</t>
  </si>
  <si>
    <t>V2014/096</t>
  </si>
  <si>
    <t>V2014/101</t>
  </si>
  <si>
    <t>V2014/103</t>
  </si>
  <si>
    <t>V2014/163</t>
  </si>
  <si>
    <t>V2014/188</t>
  </si>
  <si>
    <t>V2014/216</t>
  </si>
  <si>
    <t>V2014/238</t>
  </si>
  <si>
    <t>V2014/240</t>
  </si>
  <si>
    <t>V2014/245</t>
  </si>
  <si>
    <t>V2014/257</t>
  </si>
  <si>
    <t>V2014/294</t>
  </si>
  <si>
    <t>V2014/297</t>
  </si>
  <si>
    <t>V2014/308</t>
  </si>
  <si>
    <t>V2014/322</t>
  </si>
  <si>
    <t>V2014/390</t>
  </si>
  <si>
    <t>V2014/392</t>
  </si>
  <si>
    <t>V2014/407</t>
  </si>
  <si>
    <t>V2014/427</t>
  </si>
  <si>
    <t>V2014/431</t>
  </si>
  <si>
    <t>V2014/445</t>
  </si>
  <si>
    <t>V2014/447</t>
  </si>
  <si>
    <t>V2014/456</t>
  </si>
  <si>
    <t>V2014/457</t>
  </si>
  <si>
    <t>V2014/468</t>
  </si>
  <si>
    <t>V2014/472</t>
  </si>
  <si>
    <t>V2014/498</t>
  </si>
  <si>
    <t>GRAND LAUNCH'S POST TOUR PERTH-TOUR GUID</t>
  </si>
  <si>
    <t>GRAND LAUNCH'S POST TOUR PERTH-LUNCH</t>
  </si>
  <si>
    <t>GRAND LAUNCH'S POST TOUR PERTH-TRISHAW</t>
  </si>
  <si>
    <t>GRAND LAUNCH'S POST TOUR PERTH-DINNER</t>
  </si>
  <si>
    <t>TRAVEL WRITER (DAVID BOWDEN)-NATURE TOUR</t>
  </si>
  <si>
    <t>TRAVEL WRITER (DAVID BOWDEN)-TRANSPORTAT</t>
  </si>
  <si>
    <t>MEDIA FR HK-MINERAL WATER</t>
  </si>
  <si>
    <t>MEDIA FR HK-LUNCH&amp;DINNER</t>
  </si>
  <si>
    <t>MEDIA FR HK-DURIANS</t>
  </si>
  <si>
    <t>MEDIA FR HK-COCONUT DRINKS</t>
  </si>
  <si>
    <t>MEDIA FR HK-MEALS</t>
  </si>
  <si>
    <t>TRAVEL WRITER (DAVID BOWDEN)-LUNCH</t>
  </si>
  <si>
    <t>MEDIA FAM FR HK-GUIDE FEES</t>
  </si>
  <si>
    <t>TRAVEL WRITER (DAVID BOWDEN)-DRIVER TOUR</t>
  </si>
  <si>
    <t>OUTBOUND LOVE FAM TRIP-TRANSPORTATION</t>
  </si>
  <si>
    <t>NANJING AGENT FAM TRIP-PG WHITE CURRY ME</t>
  </si>
  <si>
    <t>HARBIN AGENT FAM TRIP-SUPPER@RED GARDEN</t>
  </si>
  <si>
    <t>HARBIN AGENT FAM TRIP-LUNCH ON 08/03/14</t>
  </si>
  <si>
    <t>HARBIN AGENT FAM TRIP-DINNER ON 08/03/14</t>
  </si>
  <si>
    <t>NANJING AGENT FAM TRIP-DINNER&amp;DRINKS</t>
  </si>
  <si>
    <t>MEDIA FAM FROM HARBIN-ACCO'DATION-5 ROOM</t>
  </si>
  <si>
    <t>MEDIA FAM FROM HARBIN-TRANSPORTATION</t>
  </si>
  <si>
    <t>MAYCHAM SHANGHAI MEDIA FAM TRIP-TRANSPOR</t>
  </si>
  <si>
    <t>MAYCHAM SHANGHAI MEDIA FAM TRIP-GUIDE FE</t>
  </si>
  <si>
    <t>MAYCHAM SHANGHAI MEDIA FAM TRIP-MEAL</t>
  </si>
  <si>
    <t>MYCEB CHINA C&amp;I PLANNER FAM-DINNER 15/3</t>
  </si>
  <si>
    <t>MYCEB CHINA C&amp;I PLANNER FAM-DURIANS</t>
  </si>
  <si>
    <t>MYCEB CHINA C&amp;I PLANNER FAM-LUNCH,BEVERA</t>
  </si>
  <si>
    <t>MYCEB CHINA C&amp;I PLANNER FAM-DINNER 17/3</t>
  </si>
  <si>
    <t>MYCEB CHINA C&amp;I PLANNER FAM-LUNCH 18/3</t>
  </si>
  <si>
    <t>MYCEB CHINA C&amp;I PLANNER-6 UNITS TRISHAW</t>
  </si>
  <si>
    <t>MYCEB CHINA C&amp;I PLANNER-8 HELPER@RM50/PX</t>
  </si>
  <si>
    <t>MYCEB CHINA C&amp;I PLANNER-G'TOWN AMAZING</t>
  </si>
  <si>
    <t>TRAVELSHOPPE PERTH-DINNER 2/4/14</t>
  </si>
  <si>
    <t>TRAVELSHOPPE PERTH-BUGGY@BUKIT JAWI 3/4</t>
  </si>
  <si>
    <t>TRAVELSHOPPE PERTH-LUNCH 3/4/14</t>
  </si>
  <si>
    <t>NRV HOLIDAY-3 UNITS TRISHAW</t>
  </si>
  <si>
    <t>NRV HOLIDAY-DRINKS@THREESIXTY BAR 8/4/14</t>
  </si>
  <si>
    <t>AIRASIA S'PORE CAMPAIGN-REBTAL BICYCLE</t>
  </si>
  <si>
    <t>AIRASIA S'PORE CAMPAIGN-BREAKFAST 12/4</t>
  </si>
  <si>
    <t>AIRASIA S'PORE CAMPAIGN-ALLOWANCE</t>
  </si>
  <si>
    <t>AIRASIA S'PORE CAMPAIGN-LUNCH 12/4</t>
  </si>
  <si>
    <t>AIRASIA S'PORE CAMPAIGN-DRINKS 12/4</t>
  </si>
  <si>
    <t>AIRASIA S'PORE CAMPAIGN-DINNER 12/4</t>
  </si>
  <si>
    <t>AIRASIA S'PORE CAMPAIGN-DRINKS 13/4</t>
  </si>
  <si>
    <t>AIRASIA S'PORE CAMPAIGN-LUNCH 13/4</t>
  </si>
  <si>
    <t>NRV HOLIDAY (NETHERLANDS) FAM TRIP-DINNR</t>
  </si>
  <si>
    <t>NORTHERN CHINA REASSURANCE-LUNCH</t>
  </si>
  <si>
    <t>FAM TRIP AGEMT JINAN,SHANTONG CHINA-COAC</t>
  </si>
  <si>
    <t>FAM TRIP AGEMT JINAN,SHANTONG CHINA-DINN</t>
  </si>
  <si>
    <t>FAM TRIP AGENT JINAN,SHANTONG CHINA-LUNC</t>
  </si>
  <si>
    <t>AIRASIA SG RADIO CAMPAIGN-TRANSPORTATION</t>
  </si>
  <si>
    <t>AIRASIA SG RADIO CAMPAIGN-BOX VAN</t>
  </si>
  <si>
    <t>TOURISM M'SIA AEROMEET-HERITAGE TOUR</t>
  </si>
  <si>
    <t>BRUCE SCOTT JOURNALIST-FULL DAY TOUR 6/6</t>
  </si>
  <si>
    <t>BRUCE SCOTT JOURNALIST-LIMOUSINE USAGE</t>
  </si>
  <si>
    <t>TEMPO MAGAZINE MEDIA FAM TRIP-TRANSPORT</t>
  </si>
  <si>
    <t>TOURISM M'SIA AEROMEET'14-DURIAN@CHEW</t>
  </si>
  <si>
    <t>TOURISM M'SIA AEROMEET'14-ENTRANCE FEE</t>
  </si>
  <si>
    <t>TOURISM M'SIA AEROMEET'14-DURIAN@CHINA</t>
  </si>
  <si>
    <t>TOURISM M'SIA AEROMEET'14-DURIAN@GURNEY</t>
  </si>
  <si>
    <t>TOURISM M'SIA AEROMEET'14-TRANSPORTATION</t>
  </si>
  <si>
    <t>TM INT PROMOTIONAL DIVISION FAM-HERITAGE</t>
  </si>
  <si>
    <t>TM INT PROMOTIONAL DIVISION FAM-LUNCH</t>
  </si>
  <si>
    <t>TM INT PROMOTIONAL DIVISION FAM-ENTRANCE</t>
  </si>
  <si>
    <t>KELLY HENDERSON-HOTEL ACCOMODATION</t>
  </si>
  <si>
    <t>SPOTLIGHT HL IN PG-AIRPORT TRANSFER</t>
  </si>
  <si>
    <t>SPOTLIGHT HK IN PG-NIGHT HERITAGE WALK</t>
  </si>
  <si>
    <t>TM AEROMEET'14-LUNCH FOR 30 PAX</t>
  </si>
  <si>
    <t>SPOTLIGHT HK IN PG-GUIDE FEE-MRS CARRIE</t>
  </si>
  <si>
    <t>WELCOMING RECEPTION</t>
  </si>
  <si>
    <t>V2014/020</t>
  </si>
  <si>
    <t>V2014/118</t>
  </si>
  <si>
    <t>V2014/131</t>
  </si>
  <si>
    <t>V2014/250</t>
  </si>
  <si>
    <t>V2014/222</t>
  </si>
  <si>
    <t>V2014/293</t>
  </si>
  <si>
    <t>V2014/305</t>
  </si>
  <si>
    <t>V2014/284</t>
  </si>
  <si>
    <t>V2014/369</t>
  </si>
  <si>
    <t>WELCOMING RECEPTION-MV DISCOVERY 01/01</t>
  </si>
  <si>
    <t>WELCOMING RECEPTION-DEUSDCHLAND 02/01</t>
  </si>
  <si>
    <t>WELCOMING RECEPTION-AZAMARA JOURNEY 02/1</t>
  </si>
  <si>
    <t>WELCOME RECEPTION FOR AIDA AURA ON 11/1</t>
  </si>
  <si>
    <t>WELCOME RECEPTION FOR CELEBRITY MILLINEN</t>
  </si>
  <si>
    <t>WELCOME RECEPTION FOR AIDA AURA ON 25/1</t>
  </si>
  <si>
    <t>JASON - RELA DURING WC ON 19/01,25/1 &amp; 30/01/14</t>
  </si>
  <si>
    <t>WELCOME RECEPTION-CELEBRITY MILLENNIUM</t>
  </si>
  <si>
    <t>WELCOME RECEPTION-NAUTICA 3/2/14</t>
  </si>
  <si>
    <t>WELCOME RECEPTION-AIDA AURA 8/2/14</t>
  </si>
  <si>
    <t>WELCOME RECEPTION-AIDA AURA 22/2/14</t>
  </si>
  <si>
    <t>WELCOME RECEPTION-AIDA AURA 8/3/14</t>
  </si>
  <si>
    <t>JASON - RELA DURING WC ON 3/02,8/02,22/2</t>
  </si>
  <si>
    <t>WELCOME RECEPTION-CRYSTAL SYMPHONY 15/3</t>
  </si>
  <si>
    <t>WELCOME RECEPTION-ASTOR 17/3</t>
  </si>
  <si>
    <t>WELCOME RECEPTION-AIDA AURA 23/3</t>
  </si>
  <si>
    <t>WELCOME RECEPTION-ADONIA 27/3</t>
  </si>
  <si>
    <t>WELCOME RECEPTION-Q.ELIZABETH 7/4</t>
  </si>
  <si>
    <t>WELCOME RECEPTION-ASUKA 20/2/14</t>
  </si>
  <si>
    <t>WELCOME RECEPTION-SEVEN SEA VOGAYER 13/4</t>
  </si>
  <si>
    <t>JASON - RELA DURING WC ON 8/3 &amp; 15/3/14</t>
  </si>
  <si>
    <t>JASON - RELA DURING WC ON 7/4/2014</t>
  </si>
  <si>
    <t>LUNCH/DINNER HOSTING</t>
  </si>
  <si>
    <t>V2014/306</t>
  </si>
  <si>
    <t>V2014/451</t>
  </si>
  <si>
    <t>OGL - DISCUSSION W KYLIE BENNETTS (ADELAIDE COUNCIL)</t>
  </si>
  <si>
    <t>CONFERENCE ON DROWNING PREVENTION</t>
  </si>
  <si>
    <t>EVELYN - LUNCH W MR LAWRENCE KHOO(PHC)</t>
  </si>
  <si>
    <t>(WU LIEN TEH CONFERENCE)</t>
  </si>
  <si>
    <t>COSPLAY INVASION-DURIANS</t>
  </si>
  <si>
    <t>COSPLAY INVASION-DINNER 21/2</t>
  </si>
  <si>
    <t>COSPLAY INVASION-SNACKS FOR VIP</t>
  </si>
  <si>
    <t>COSPLAY INVASION-LUNCH 22/2</t>
  </si>
  <si>
    <t>COSPLAY INVASION-DINNER 22/3</t>
  </si>
  <si>
    <t>COSPLAY INVASION-SUPPER 22/3</t>
  </si>
  <si>
    <t>COSPLAY INVASION-LUNCH 23/3</t>
  </si>
  <si>
    <t>COSPLAY INVASION-DINNER 23/3</t>
  </si>
  <si>
    <t>DEPT OFFICER ON 17/3/14</t>
  </si>
  <si>
    <t>OBS&amp;NEO WORLD DINNER-DINNER@CHIN'S CHINE</t>
  </si>
  <si>
    <t>OGL - LUNCH WITH DR NORAINE &amp; KATE LIM</t>
  </si>
  <si>
    <t>OGL - LUNCH WITH CECIL RAJEMDRA &amp; DATO R</t>
  </si>
  <si>
    <t>YK - LUNCH V SHOUTHERN AIRLINES MANAGER</t>
  </si>
  <si>
    <t>INCENTIVE FOR MICE</t>
  </si>
  <si>
    <t>V2014/422</t>
  </si>
  <si>
    <t>V2014/497</t>
  </si>
  <si>
    <t>6TH ASIA PACIFIC OTOLOGY-LION DANCE 30/5</t>
  </si>
  <si>
    <t>INT OER SYMPOSIUM-HALF DAY USAGE COACH</t>
  </si>
  <si>
    <t>PC2014/013</t>
  </si>
  <si>
    <t>PC2014/039</t>
  </si>
  <si>
    <t>PC2014/083</t>
  </si>
  <si>
    <t>V2014/491</t>
  </si>
  <si>
    <t>COFFEE FOR MS LOO &amp; MS LILY HENG</t>
  </si>
  <si>
    <t>PURCHASE OF COFFEE FOR HARBIN MEDIA</t>
  </si>
  <si>
    <t>OGL - DISCUSSION V TRACIA &amp; DAVE ON 12/3</t>
  </si>
  <si>
    <t>LUNCHEON FOR STAFF ON 18/6/14</t>
  </si>
  <si>
    <t>FET-TOGETHER LUNCHEON FOR STAFF-SUBWAY</t>
  </si>
  <si>
    <t>FET-TOGETHER LUNCHEON FOR STAFF-DOMINO</t>
  </si>
  <si>
    <t>FET-TOGETHER LUNCHEON FOR STAFF-VEGE MEA</t>
  </si>
  <si>
    <t>FET-TOGETHER LUNCHEON FOR STAFF-DRINKS</t>
  </si>
  <si>
    <t>FET-TOGETHER LUNCHEON FOR STAFF-CULTERY</t>
  </si>
  <si>
    <t xml:space="preserve">REFRESHMENT / FOOD                      </t>
  </si>
  <si>
    <t>MEETING EXPENSES</t>
  </si>
  <si>
    <t>LINDA - DRINKS FOR CNY CULTURE&amp;HERITAGE MEETING</t>
  </si>
  <si>
    <t>REFRESHMENT FOR BOD MEETING-SANDWICHES</t>
  </si>
  <si>
    <t>REFRESHMENT FOR BOD MEETING-CREAM PUFF</t>
  </si>
  <si>
    <t xml:space="preserve">UPKEEP OF M/VEHICLE                     </t>
  </si>
  <si>
    <t>PC2014/010</t>
  </si>
  <si>
    <t>V2014/152</t>
  </si>
  <si>
    <t>PC2014/038</t>
  </si>
  <si>
    <t>V2014/247</t>
  </si>
  <si>
    <t>PC2014/054</t>
  </si>
  <si>
    <t>V2014/359</t>
  </si>
  <si>
    <t>PC2014/80</t>
  </si>
  <si>
    <t>PC2014/089</t>
  </si>
  <si>
    <t>CAR WASH FOR PJP1311 ON 21/1</t>
  </si>
  <si>
    <t>INSURANCE COVERAGE (22/03/13-21/03/14)</t>
  </si>
  <si>
    <t>CAR WASH FOR PJP1311 ON 10/03/14</t>
  </si>
  <si>
    <t>RENEWAL OF ROAD TAX-PJP 1311</t>
  </si>
  <si>
    <t>COMMISSION</t>
  </si>
  <si>
    <t>REPAIR ENGINE OIL LEAKAGE &amp; LABOUR</t>
  </si>
  <si>
    <t>CAR SERVICE-PJP 1311</t>
  </si>
  <si>
    <t>CHANGE OF PARTS-PJP 1311</t>
  </si>
  <si>
    <t>CHANGE OF PARTS-CRANKSHALF SENSOR</t>
  </si>
  <si>
    <t>COMPUTER SETTING</t>
  </si>
  <si>
    <t>WORKMANSHIP</t>
  </si>
  <si>
    <t>CAR WASH FOR PJP1311 ON 3/6/14</t>
  </si>
  <si>
    <t>CAR WASH FOR PJP1311 ON 29/6/14</t>
  </si>
  <si>
    <t>STAFF UNIFORM</t>
  </si>
  <si>
    <t>V2014/363</t>
  </si>
  <si>
    <t>PURCHASE 3 WHITE SHIRTS FOR DRIVER</t>
  </si>
  <si>
    <t>MISC. EXPENSES</t>
  </si>
  <si>
    <t>V2014/419</t>
  </si>
  <si>
    <t>INCOME TAX PENALTY-UNDERESTIMATION YA'13</t>
  </si>
  <si>
    <t>V2014/319</t>
  </si>
  <si>
    <t>ADVERTISEMENT-VACANCY</t>
  </si>
  <si>
    <t>ADVERTISEMENT - VACANCY</t>
  </si>
  <si>
    <t>COURIER OF DIR'S CONFIRMATION</t>
  </si>
  <si>
    <t>COURIER OF DOCS TO MERU UTAMA S/B</t>
  </si>
  <si>
    <t>PURCHASE OF STAMPS FOR EFT LETTER</t>
  </si>
  <si>
    <t>COURIER OFFER LETTER TO CHENG SIM</t>
  </si>
  <si>
    <t>COURIER CHRGS TO HONG KONG</t>
  </si>
  <si>
    <t>STAMPS FOR OFFICE USE RM0.60X30</t>
  </si>
  <si>
    <t>COURIER OF DOCS TO MERU UTAMA</t>
  </si>
  <si>
    <t>COURIER CHARGES TO PTPTN ON 19/6/14</t>
  </si>
  <si>
    <t>PC2014/030</t>
  </si>
  <si>
    <t>PC2014/033</t>
  </si>
  <si>
    <t>PC2014/035</t>
  </si>
  <si>
    <t>PC2014/042</t>
  </si>
  <si>
    <t>PC2014/055</t>
  </si>
  <si>
    <t>V2014/351</t>
  </si>
  <si>
    <t>PC2014/066</t>
  </si>
  <si>
    <t>PC2014/075</t>
  </si>
  <si>
    <t>PC2014/085</t>
  </si>
  <si>
    <t>TRADE SHOW BOOKLET</t>
  </si>
  <si>
    <t>V2014/202</t>
  </si>
  <si>
    <t>V2014/360</t>
  </si>
  <si>
    <t>V2014/405</t>
  </si>
  <si>
    <t>V2014/494</t>
  </si>
  <si>
    <t>PRINTING OF TRADE SHOW BOOKLET 2000PCS</t>
  </si>
  <si>
    <t>TRANSLATION OF TRADE BROCHURE FR ENG-MAL</t>
  </si>
  <si>
    <t>CHINESE TRANSLATION OF 'CONTENT FOR TRAD</t>
  </si>
  <si>
    <t>TRADE SHOW BROCHURE-BOOKLET(ENG VER)</t>
  </si>
  <si>
    <t>TRADE SHOW BROCHURE-BOOKLET(CHI VER)</t>
  </si>
  <si>
    <t>V2014/278</t>
  </si>
  <si>
    <t>CHINESE TRANSLATION OF COPY</t>
  </si>
  <si>
    <t>PHOTO/VIDEO ARCHIVING</t>
  </si>
  <si>
    <t>V2014/227</t>
  </si>
  <si>
    <t>V2014/384</t>
  </si>
  <si>
    <t>V2014/461</t>
  </si>
  <si>
    <t>V2014/489</t>
  </si>
  <si>
    <t>MICE EVENT VIDEO ARCHIVING</t>
  </si>
  <si>
    <t>ARABIC VERSION D.I.E,VIDEO EDITING</t>
  </si>
  <si>
    <t>ARABIC VERSION D.I.E,MUSIC EDITING</t>
  </si>
  <si>
    <t>PHOTOGRAPHY SVC-IMAGERY&amp;LICENSING</t>
  </si>
  <si>
    <t>ONE TIME USE OF PHOTO-'BIRTH OF A NEW ICON"</t>
  </si>
  <si>
    <t>D.I.E VIDEO MUSIC 'THE HEART WAY'</t>
  </si>
  <si>
    <t>ADVERTISEMENT IN MAGAZINE/SOCIAL MEDIA</t>
  </si>
  <si>
    <t>V2014/393</t>
  </si>
  <si>
    <t>V2014/276</t>
  </si>
  <si>
    <t>V2014/311</t>
  </si>
  <si>
    <t>V2014/483</t>
  </si>
  <si>
    <t>PG INT-THE EXPAT GROUP-6% GOV TAX</t>
  </si>
  <si>
    <t>PG INT-THE EXPAT GROUP-6% GOV TAX JUNE</t>
  </si>
  <si>
    <t>ADV IN SILKWINDS -1 FULL PAGE COLOUR</t>
  </si>
  <si>
    <t>OGL - FACEBOOK ADS 14/01-16/01</t>
  </si>
  <si>
    <t>OGL - FACEBOOK ADS 17/01-19/01</t>
  </si>
  <si>
    <t>OGL - FACEBOOK ADS 25/01-26/01</t>
  </si>
  <si>
    <t>OGL - FB ADS ON 25/1-27/1/14</t>
  </si>
  <si>
    <t>OGL - FACEBOOK ADS ON 15/4-16/4/14</t>
  </si>
  <si>
    <t>PG INT-THE EXPAT GROUP-FEB/MAR ISSUE</t>
  </si>
  <si>
    <t>PG INT-THE EXPAT GROUP-APR ISSUE</t>
  </si>
  <si>
    <t>PG INT-THE EXPAT GROUP-JUNE ISSUE</t>
  </si>
  <si>
    <t>PRODUCTION COST FOR BILLBOARD/BUS WRAP/CUBE</t>
  </si>
  <si>
    <t>V2014/434</t>
  </si>
  <si>
    <t>V2014/446</t>
  </si>
  <si>
    <t>V2014/467</t>
  </si>
  <si>
    <t>V2014/493</t>
  </si>
  <si>
    <t>BILLBOARD/CUBES PRODUCTION COST-PRINTING</t>
  </si>
  <si>
    <t>G'TOWN FESTIVAL'14-INSTALL 4PCS SIGN</t>
  </si>
  <si>
    <t>G'TOWN FESTIVAL'14-LABOUR CHG DISMANTLE</t>
  </si>
  <si>
    <t>BILLBOARD/CUBES PRODUCTION COST-BILLBOAR</t>
  </si>
  <si>
    <t>PRODUCTION COST-IJM BILLBOARD-GTF</t>
  </si>
  <si>
    <t>PRODUCTION COST-PRINTING STICKER-GTF</t>
  </si>
  <si>
    <t>V2014/058</t>
  </si>
  <si>
    <t>V2014/060</t>
  </si>
  <si>
    <t>V2014/062</t>
  </si>
  <si>
    <t>V2014/071</t>
  </si>
  <si>
    <t>BILLBOARD AT ESPLANADE&amp;TG TOKONG</t>
  </si>
  <si>
    <t>PG TURF CLUB BILLBOARD</t>
  </si>
  <si>
    <t>PRINTING OF POSTER&amp;INSTALL @ ARMENIAN ST</t>
  </si>
  <si>
    <t>TO SUPPLY&amp;INSTALL 4PCS SIGN FOR BIG CUBE</t>
  </si>
  <si>
    <t>BUS WRAP ON 2 RAPID PG BUS FOR TROPFEST</t>
  </si>
  <si>
    <t>CONTRIBUTION/SPONSOR</t>
  </si>
  <si>
    <t>V2014/366</t>
  </si>
  <si>
    <t>SPONSORSHIP-CONTRIBUTION FOR SKAL INT PG</t>
  </si>
  <si>
    <t>LAST FRI, SAT AND SUN FOR THE MONTH</t>
  </si>
  <si>
    <t>TM PARIS MEDIA FAM TRIP-HERITAGE TOUR</t>
  </si>
  <si>
    <t>PHUKET TRAVEL AGENT&amp;MEDIA FAM-HOTEL-AGEN</t>
  </si>
  <si>
    <t>PHUKET TRAVEL AGENT&amp;MEDIA FAM-HOTEL-MEDI</t>
  </si>
  <si>
    <t>V2014/212</t>
  </si>
  <si>
    <t>V2014/459</t>
  </si>
  <si>
    <t>V2014/095</t>
  </si>
  <si>
    <t>V2014/113</t>
  </si>
  <si>
    <t>V2014/120</t>
  </si>
  <si>
    <t>V2014/121</t>
  </si>
  <si>
    <t>V2014/137</t>
  </si>
  <si>
    <t>V2014/146</t>
  </si>
  <si>
    <t>V2014/158</t>
  </si>
  <si>
    <t>V2014/170</t>
  </si>
  <si>
    <t>V2014/171</t>
  </si>
  <si>
    <t>V2014/172</t>
  </si>
  <si>
    <t>V2014/175</t>
  </si>
  <si>
    <t>V2014/191</t>
  </si>
  <si>
    <t>V2014/192</t>
  </si>
  <si>
    <t>V2014/198</t>
  </si>
  <si>
    <t>V2014/210</t>
  </si>
  <si>
    <t>V2014/248</t>
  </si>
  <si>
    <t>V2014/264</t>
  </si>
  <si>
    <t>V2014/265</t>
  </si>
  <si>
    <t>V2014/267</t>
  </si>
  <si>
    <t>V2014/268</t>
  </si>
  <si>
    <t>V2014/295</t>
  </si>
  <si>
    <t>V2014/312</t>
  </si>
  <si>
    <t>V2014/315</t>
  </si>
  <si>
    <t>V2014/320</t>
  </si>
  <si>
    <t>V2014/321</t>
  </si>
  <si>
    <t>V2014/324</t>
  </si>
  <si>
    <t>V2014/331</t>
  </si>
  <si>
    <t>V2014/337</t>
  </si>
  <si>
    <t>V2014/339</t>
  </si>
  <si>
    <t>V2014/345</t>
  </si>
  <si>
    <t>V2014/388</t>
  </si>
  <si>
    <t>V2014/423</t>
  </si>
  <si>
    <t>V2014/428</t>
  </si>
  <si>
    <t>V2014/435</t>
  </si>
  <si>
    <t>V2014/439</t>
  </si>
  <si>
    <t>V2014/458</t>
  </si>
  <si>
    <t>V2014/469</t>
  </si>
  <si>
    <t>LFSS JAN'14-BROCHURE</t>
  </si>
  <si>
    <t>LFSS JAN'14-SOUND&amp;LIGHT SYSTEM@KHOO KONG</t>
  </si>
  <si>
    <t>LFSS JAN'14-CEMETERY TOUR ON 26/01/14</t>
  </si>
  <si>
    <t>LFSS JAN'14-MUSIC IN THE GARDEN PERFORMA</t>
  </si>
  <si>
    <t>LFSS JAN'14-PERFORMANCE@KHOO KONGSI 25/1</t>
  </si>
  <si>
    <t>LFSS JAN'14-FACEBOOK ADS PYMT(LFSS PROGR</t>
  </si>
  <si>
    <t>LFSS JAN'14-FACEBOOK ADS PYMT(MUSIC IN</t>
  </si>
  <si>
    <t>LFSS FEB'14-SOUND&amp;LIGHT SYSTEM@KHOO KONG</t>
  </si>
  <si>
    <t>LFSS FEB'14-PERFORMANCE@KHOO KONGSI</t>
  </si>
  <si>
    <t>LFSS FEB'14-SPOT LIGHT</t>
  </si>
  <si>
    <t>LFSS FEB'14-CEBETERY TOUR 23/2</t>
  </si>
  <si>
    <t>LFSS FEB'14-GAMELAN PERFORMANCE@BOTANIC</t>
  </si>
  <si>
    <t>LFSS JAN'14-RENTAL OF TABLE</t>
  </si>
  <si>
    <t>LFSS JAN'14-STOOL</t>
  </si>
  <si>
    <t>LFSS JAN'14-LABOUR CHRGS TO SET-UP</t>
  </si>
  <si>
    <t>LFSS JAN'14-LABOUR CHRGS COLLECT TABLE</t>
  </si>
  <si>
    <t>LFSS JAN'14-TRANSPORTATION</t>
  </si>
  <si>
    <t>LFSS FEB'14-TRANSPORTATION</t>
  </si>
  <si>
    <t>LFSS FEB'14-LABOUR CHRGS COLLECT TABLE</t>
  </si>
  <si>
    <t>LFSS FEB'14-LABOUR CHRGS TO SET-UP</t>
  </si>
  <si>
    <t>LFSS FEB'14-STOOL</t>
  </si>
  <si>
    <t>LFSS FEB'14-RENTAL OF TABLE</t>
  </si>
  <si>
    <t>LFSS FEB'14-STREAMER 2 PCS</t>
  </si>
  <si>
    <t>LFSS FEB'14-PRINT,LAMINATE&amp;INSTALL TRAM</t>
  </si>
  <si>
    <t>LFSS FEB'14-TO PRINT BANNER&amp;INSTALL@KHOO</t>
  </si>
  <si>
    <t>LFSS FEB'14-FACEBOOK ADS PYMT(21/02/14)</t>
  </si>
  <si>
    <t>LFSS FEB'14-FACEBOOK ADS PYMT(22/02/14)</t>
  </si>
  <si>
    <t>LFSS FEB'14-OSAKA HAND TALLY COUNTER</t>
  </si>
  <si>
    <t>LFSS FEB'14-RELA SERVICE</t>
  </si>
  <si>
    <t>LFSS FEB'14-STREAMER 30'X78'-3 PCS</t>
  </si>
  <si>
    <t>LFSS JAN'14-GUIDED WALK ON 25/01/14</t>
  </si>
  <si>
    <t>LFSS FEB'14-GUIDED WALK ON 22/01/14</t>
  </si>
  <si>
    <t>LFSS MAR'14-PRINTING OF BROUCHURE</t>
  </si>
  <si>
    <t>LFSS MAR'14-SOUND&amp;LIGHT SYSTEM@KHOO KONG</t>
  </si>
  <si>
    <t>LFSS MAR'14-PERFORMANCE@KHOO KONGSI</t>
  </si>
  <si>
    <t>LFSS MAR'14-SPOT LIGHT</t>
  </si>
  <si>
    <t>LFSS MAR'14-GUIDED WALK ON 29/3/14</t>
  </si>
  <si>
    <t>LFSS MAR'14-PRINT BANNER 60'X144'@BOTANI</t>
  </si>
  <si>
    <t>LFSS MAR'14-INSTALLATION FEE</t>
  </si>
  <si>
    <t>LFSS MAR'14-FACEBOOK ADS</t>
  </si>
  <si>
    <t>LFSS MAR'14-RELA SERVICE@KHOO KONGSI</t>
  </si>
  <si>
    <t>LFSS MAR'14-DEPOSIT FOR DINNER@BOTANIC</t>
  </si>
  <si>
    <t>LFSS MAR'14-STICKER FOR BANNER@BOTANIC</t>
  </si>
  <si>
    <t>LFSS MAR'14-RENTAL OF TABLE</t>
  </si>
  <si>
    <t>LFSS MAR'14-STOOL</t>
  </si>
  <si>
    <t>LFSS MAR'14-LABOUR CHRGS TO SET-UP</t>
  </si>
  <si>
    <t>LFSS MAR'14-LABOUR CHRGS TO COLLECT TABL</t>
  </si>
  <si>
    <t>LFSS MAR'14-TRANSPORTATION</t>
  </si>
  <si>
    <t>LAST FSS MAR'14-PERFORMANCE BOTANIC</t>
  </si>
  <si>
    <t>LFSS APR'14-GUIDED WALK ON 26/4/14</t>
  </si>
  <si>
    <t>LFSS APR'14-PRINTING OF BROCHURE-8000 PC</t>
  </si>
  <si>
    <t>LFSS APR'14-PRINT BANNER 132'X26.4'</t>
  </si>
  <si>
    <t>LFSS APR'14-INSTALLATION FEE</t>
  </si>
  <si>
    <t>LFSS MAR'14-CEMETERY TOUR ON 30/3/14</t>
  </si>
  <si>
    <t>LFSS APR'14-CEMETERY TOUR ON 27/4/14</t>
  </si>
  <si>
    <t>LFSS MAR'13-SOUND&amp;LIGHTING RENTAL 30/3</t>
  </si>
  <si>
    <t>LFSS APR'14-SOUND&amp;LIGHT SYSTEM@KHOO</t>
  </si>
  <si>
    <t>LFSS APR'14-PERFORMANCE @ KHOO KONGSI</t>
  </si>
  <si>
    <t>LFSS APR'14-SPOT LIGHT</t>
  </si>
  <si>
    <t>LFSS APR'14-MUSIC IN THE GARDEN PERFORMA</t>
  </si>
  <si>
    <t>LFSS APR'14-RENTAL OF TABLE</t>
  </si>
  <si>
    <t>LFSS APR'14-STOOL</t>
  </si>
  <si>
    <t>LFSS APR'14-LABOUR CHRGS TO SET-UP</t>
  </si>
  <si>
    <t>LFSS APR'14-LABOUR CHRGS TO COLLECT TABL</t>
  </si>
  <si>
    <t>LFSS APR'14-TRANSPORTATION</t>
  </si>
  <si>
    <t>LFSS APR'14-FACEBOOK ADS</t>
  </si>
  <si>
    <t>LFSS APR'14-RELA SERVICE @ KHOO KONGSI</t>
  </si>
  <si>
    <t>LFSS MAY'14-PERFORMANCE@KHOO KONGSI 24/5</t>
  </si>
  <si>
    <t>LFSS MAY'14-SOUND&amp;LIGHT SYSTEM@KHOO KONG</t>
  </si>
  <si>
    <t>LFSS MAY'14-SPOT LIGHT</t>
  </si>
  <si>
    <t>LFSS MAY'14-GUIDED WALK ON 24/05/14</t>
  </si>
  <si>
    <t>LFSS MAY'14-CEMETERY TOUR ON 25/05/14</t>
  </si>
  <si>
    <t>LFSS MAY'14-RENTAL OF TABLE</t>
  </si>
  <si>
    <t>LFSS MAY'14-STOOL</t>
  </si>
  <si>
    <t>LFSS MAY'14-LABOUR CHG TO SET-UP</t>
  </si>
  <si>
    <t>LFSS MAY'14-LABOUR CHG TO COLLECT TABLE</t>
  </si>
  <si>
    <t>LFSS MAY'14-TRANSPORTATION</t>
  </si>
  <si>
    <t>LFSS MAY'14-MUSIC IN GARDEN PERFORMANCE</t>
  </si>
  <si>
    <t>LFSS MAY'14-FACEBOOK ADS</t>
  </si>
  <si>
    <t>LFSS MAY'14-RELA SERVICE @ KHOO KONGSI</t>
  </si>
  <si>
    <t>LFSS MAY'14-DOUBLE SIDED TAPE</t>
  </si>
  <si>
    <t>CULTURE JAPAN CONVENTION</t>
  </si>
  <si>
    <t>SPONSORSHIP FOR COMIC FIESTA MINI</t>
  </si>
  <si>
    <t>PC2014/003</t>
  </si>
  <si>
    <t>PC2014/015</t>
  </si>
  <si>
    <t>PC2014/018</t>
  </si>
  <si>
    <t>V2014/122</t>
  </si>
  <si>
    <t>PC2014/024</t>
  </si>
  <si>
    <t>V2014/149</t>
  </si>
  <si>
    <t>PC2014/031</t>
  </si>
  <si>
    <t>V2014/239</t>
  </si>
  <si>
    <t>V2014/420</t>
  </si>
  <si>
    <t>V2014/437</t>
  </si>
  <si>
    <t>V2014/487</t>
  </si>
  <si>
    <t>PURCHASE PINAPPLE CAKE</t>
  </si>
  <si>
    <t>PURCHASE OF PINEAPPLE CAKE FOR HK GUEST</t>
  </si>
  <si>
    <t>PURCHASE OF PG WHITE CURRY MEE FOR MOOVM</t>
  </si>
  <si>
    <t>MENANG CAT CARD - 2000 PCS</t>
  </si>
  <si>
    <t>PURCHASE OF MYKUALI MEE FOR VISTANA HOTL</t>
  </si>
  <si>
    <t>800 PCS TAU SAR PNEAH(FOR STAR CRUISES)</t>
  </si>
  <si>
    <t>PURCHASE OF MYKUALI MEE FOR ITB</t>
  </si>
  <si>
    <t>STREETART NOTEBOOK G'TOWN</t>
  </si>
  <si>
    <t>THE CHINESE IN PG BOOK</t>
  </si>
  <si>
    <t>PEWTER TRISHAW C/W LASER ENGRAVING</t>
  </si>
  <si>
    <t>SOUVENIRS/GIFTS-COFFEE MUG 1000PCS</t>
  </si>
  <si>
    <t>AFFA - RIBBON FOR PERANAKAN TILE</t>
  </si>
  <si>
    <t>SOUVENIRS/GIFTS</t>
  </si>
  <si>
    <t>HERITAGE WALK &amp; TOUR / CAR FREE DAY EVENT</t>
  </si>
  <si>
    <t>REGISTRATION FEE 26/01/2014</t>
  </si>
  <si>
    <t>REGISTRATION FEE 23/02/14</t>
  </si>
  <si>
    <t>REGISTRATION FEE 26/01</t>
  </si>
  <si>
    <t>REGISTRATION ON 26/01/2014</t>
  </si>
  <si>
    <t>REGISTRATION ON 26/01/14</t>
  </si>
  <si>
    <t>MY MINI CLOGS SESSION JAN'14-COST OF SVC</t>
  </si>
  <si>
    <t>MY MINI CLOGS SESSION JAN'14-WOODEN CLOG</t>
  </si>
  <si>
    <t>MY MINI CLOGS SESSION FEB'14-COST OF SVC</t>
  </si>
  <si>
    <t>MY MINI CLOGS SESSION FEB'14-WOODEN CLOG</t>
  </si>
  <si>
    <t>WORLD CONFERENCE ON DROWNING</t>
  </si>
  <si>
    <t>REGISTRATION FEE 30/03/2014</t>
  </si>
  <si>
    <t>GUIDE FEE ON 17/3/14</t>
  </si>
  <si>
    <t>MY MINI CLOGS SESSION MAR'14-PAINT MATER</t>
  </si>
  <si>
    <t>MY MINI CLOGS SESSION MAR'14-WOODEN CLOG</t>
  </si>
  <si>
    <t>OR 6426</t>
  </si>
  <si>
    <t>OR 6430</t>
  </si>
  <si>
    <t>OR 6433</t>
  </si>
  <si>
    <t>OR 6434</t>
  </si>
  <si>
    <t>OR 6432</t>
  </si>
  <si>
    <t>JV14/01/09</t>
  </si>
  <si>
    <t>V2014/115</t>
  </si>
  <si>
    <t>OR 8657</t>
  </si>
  <si>
    <t>OR 8658</t>
  </si>
  <si>
    <t>V2014/167</t>
  </si>
  <si>
    <t>OR 8673</t>
  </si>
  <si>
    <t>OR 2084</t>
  </si>
  <si>
    <t>V2014/253</t>
  </si>
  <si>
    <t>V2014/266</t>
  </si>
  <si>
    <t>HERITAGE WALKABOUT MAP &amp; BROCHURE</t>
  </si>
  <si>
    <t>PGT WALKABOUT TOUR-BROCHURE 5000PCS</t>
  </si>
  <si>
    <t>DISCOVERY BALIK PULAU MAP</t>
  </si>
  <si>
    <t>MARKING G'TOWN MAP</t>
  </si>
  <si>
    <t>V2014/356</t>
  </si>
  <si>
    <t>V2014/399</t>
  </si>
  <si>
    <t>MARKING G'TOWN BROCHURE-FINAL ARTWORK</t>
  </si>
  <si>
    <t>MAKING G'TOWN(MALAY VERSION)-10,000 PCS</t>
  </si>
  <si>
    <t>PERANAKAN BROCHURE &amp; BOOKLET</t>
  </si>
  <si>
    <t>V2014/375</t>
  </si>
  <si>
    <t>V2014/485</t>
  </si>
  <si>
    <t>MODIFICATION &amp; FINISHING ARTWORK</t>
  </si>
  <si>
    <t>PERANAKAN BROCHURE-PRINTING BROCHURE</t>
  </si>
  <si>
    <t>PERANAKAN BROCHURE-MODIFICATION CHINESE</t>
  </si>
  <si>
    <t>PERANAKAN BROCHURE-MODIFICATION MALAY VE</t>
  </si>
  <si>
    <t>GTWHI MAP</t>
  </si>
  <si>
    <t>V2014/314</t>
  </si>
  <si>
    <t>V2014/378</t>
  </si>
  <si>
    <t>GTWHI HERITAGE MAP ARTWORK AMENDMENT FEE</t>
  </si>
  <si>
    <t>PRINTING OF GTWHI MAP-100,000 PCS</t>
  </si>
  <si>
    <t>DVD DUPLICATION</t>
  </si>
  <si>
    <t>V2014/165</t>
  </si>
  <si>
    <t>V2014/304</t>
  </si>
  <si>
    <t>V2014/430</t>
  </si>
  <si>
    <t>PG TOURISM DVD-500 PCS</t>
  </si>
  <si>
    <t>PG TOURISM DVD-250 PCS</t>
  </si>
  <si>
    <t>STUDIO EDITING</t>
  </si>
  <si>
    <t>STUDIO EDITING TO MERGE 3 VIDEOS INTO 1</t>
  </si>
  <si>
    <t>FINAL VIDEO DUPLICATE 5 COPIES DVD</t>
  </si>
  <si>
    <t>MYPENANG DVD DUPLICATION-130 COPIES</t>
  </si>
  <si>
    <t>DVD DUPLICATION-PG TOURISM D.I.E</t>
  </si>
  <si>
    <t>PROFESSIONAL FEE</t>
  </si>
  <si>
    <t>DISTRIBUTION OF BROCHURES COVERS-JAN'14</t>
  </si>
  <si>
    <t>DISTRIBUTION OF BROCHURES COVERS-FEB'14</t>
  </si>
  <si>
    <t>DISTRIBUTION OF BROCHURES COVERS-MAR'14</t>
  </si>
  <si>
    <t>DISTRIBUTION OF BROCHURES COVERS-APR'14</t>
  </si>
  <si>
    <t>DISTRIBUTION OF BROUCHERS COVERS-MAY'14</t>
  </si>
  <si>
    <t>DISTRIBUTION OF BROCHURES COVERS-JUN'14</t>
  </si>
  <si>
    <t>V2014/065</t>
  </si>
  <si>
    <t>V2014/147</t>
  </si>
  <si>
    <t>V2014/236</t>
  </si>
  <si>
    <t>V2014/323</t>
  </si>
  <si>
    <t>V2014/364</t>
  </si>
  <si>
    <t>V2014/480</t>
  </si>
  <si>
    <t xml:space="preserve">PGT NETWORKING WITH TOURISM PLAYER      </t>
  </si>
  <si>
    <t>V2014/111</t>
  </si>
  <si>
    <t>V2014/112</t>
  </si>
  <si>
    <t>PGT GET TOGETHER DINNER ON 11/02-DEPOSIT</t>
  </si>
  <si>
    <t>PGT GET TOGETHER DINNER ON 11/02-BAL PYT</t>
  </si>
  <si>
    <t>PENANG CENTRE OF EDUCATION TOURISM</t>
  </si>
  <si>
    <t>STANDFORD INTERNATIONAL COLLEGE</t>
  </si>
  <si>
    <t>SENTRAL COLLEGE PENANG</t>
  </si>
  <si>
    <t>INTI INTERNATIONAL COLLEGE PENANG</t>
  </si>
  <si>
    <t>KDU COLLEGE (PG) SDN BHD</t>
  </si>
  <si>
    <t>GOLDEN CHEF CULINARY ACADEMY</t>
  </si>
  <si>
    <t>EXCELPOLITAN INTERNATIONAL COLLEGE</t>
  </si>
  <si>
    <t>CAC ACADEMY</t>
  </si>
  <si>
    <t>TUNKU ABDUL RAHMAN UNIVERSITY COLLEGE</t>
  </si>
  <si>
    <t>SEGI COLLEGE PENANG</t>
  </si>
  <si>
    <t>DISTED COLLEGE PENANG</t>
  </si>
  <si>
    <t>PG CENTRE OF EDU TOURISM-SEMINAR PACKAGE</t>
  </si>
  <si>
    <t>PG CENTRE OF EDU TOURISM-HOTEL ACCOMMODA</t>
  </si>
  <si>
    <t>PG CENTRE OF EDU TOURISM-BACKDROP,STREAM</t>
  </si>
  <si>
    <t>PG CENTRE OF EDU TOURISM-CERTIFICATE&amp;FRA</t>
  </si>
  <si>
    <t>PG CENTRE OF EDU TOURISM-PARTY POPPER</t>
  </si>
  <si>
    <t>PG CENTRE OF EDU TOURISM-AIR FARE-PT</t>
  </si>
  <si>
    <t>PG CENTRE OF EDU TOURISM-DINNER@GOLDEN</t>
  </si>
  <si>
    <t>PG CENTRE OF EDU TOURISM-PRINTING BOOKLE</t>
  </si>
  <si>
    <t>INV0002/14</t>
  </si>
  <si>
    <t>INV0003/14</t>
  </si>
  <si>
    <t>INV0008/14</t>
  </si>
  <si>
    <t>INV0004/14</t>
  </si>
  <si>
    <t>INV0006/14</t>
  </si>
  <si>
    <t>INV0005/14</t>
  </si>
  <si>
    <t>INV0007/14</t>
  </si>
  <si>
    <t>INV0009/14</t>
  </si>
  <si>
    <t>INV0011/14</t>
  </si>
  <si>
    <t>JV14/03/07</t>
  </si>
  <si>
    <t>V2014/476</t>
  </si>
  <si>
    <t>V2014/477</t>
  </si>
  <si>
    <t>UPGRADE AIRORT INFO CENTRE-PVC BOARD STICKER</t>
  </si>
  <si>
    <t>PO#077</t>
  </si>
  <si>
    <t>RADIO ADVERTISING</t>
  </si>
  <si>
    <t>V2014/291</t>
  </si>
  <si>
    <t>WOMEN WORLD SQUASH-BROADCASTING@LITE FM</t>
  </si>
  <si>
    <t>WOMEN WORLD SQUASH-BROADCASTING@MELODY F</t>
  </si>
  <si>
    <t>WOMEN WORLD SQUASH-BROADCASTING@MIX FM</t>
  </si>
  <si>
    <t>WOMEN WORLD SQUASH-BROADCASTING@SINAR FM</t>
  </si>
  <si>
    <t>WOMEN WORLD SQUASH-TALENT FEES</t>
  </si>
  <si>
    <t>PO#082</t>
  </si>
  <si>
    <t>JULY - GTF</t>
  </si>
  <si>
    <t xml:space="preserve">SEPT - </t>
  </si>
  <si>
    <t>NOV - 10 DAYS 3 FEST</t>
  </si>
  <si>
    <t>DEC - NYE COUNTDOWN</t>
  </si>
  <si>
    <t>PO#102</t>
  </si>
  <si>
    <t>DVD DUPLICATION ENG &amp; ARABIC</t>
  </si>
  <si>
    <t>PO#114</t>
  </si>
  <si>
    <t>BUS WRAP FOR LFSS, DIE AND GTF</t>
  </si>
  <si>
    <t>PO#157</t>
  </si>
  <si>
    <t>PO#158</t>
  </si>
  <si>
    <t>TRADE SHOW BROCHURE-BOOKLET(MALAY VER)</t>
  </si>
  <si>
    <t>VIDEO PRODUCTION</t>
  </si>
  <si>
    <t>4 DAYS UHD ON-LOCATION SHOOTING</t>
  </si>
  <si>
    <t>ADDITIONAL FOOTAGE X 5 DAYS UHD SHOOTING</t>
  </si>
  <si>
    <t>PO#170</t>
  </si>
  <si>
    <t xml:space="preserve">DEV. OF PGT WEBSITE </t>
  </si>
  <si>
    <t>WEBSITE IN CHINESE</t>
  </si>
  <si>
    <t>DEV. OF WEBSITE</t>
  </si>
  <si>
    <t xml:space="preserve"> </t>
  </si>
  <si>
    <t>BACK END CMS DATA ENTRY INTO CHINESE &amp; MALAY</t>
  </si>
  <si>
    <t>PO#185</t>
  </si>
  <si>
    <t>ADD. CHARGES FOR WEBSITE</t>
  </si>
  <si>
    <t>PO#186</t>
  </si>
  <si>
    <t>WEBSITE TRANSLATION</t>
  </si>
  <si>
    <t>PO#187</t>
  </si>
  <si>
    <t xml:space="preserve">PHASE 2 </t>
  </si>
  <si>
    <t>PO#194</t>
  </si>
  <si>
    <t>MULTI LANGUAGE ENABLEMENT</t>
  </si>
  <si>
    <t>PO#194A</t>
  </si>
  <si>
    <t>UNIPOLE BILLBOARD AT END OF PG BRIDGE</t>
  </si>
  <si>
    <t>PO#206</t>
  </si>
  <si>
    <t>COURIER CHARGES TO HONG KONG</t>
  </si>
  <si>
    <t>PO#249</t>
  </si>
  <si>
    <t>BUS INTERIOR PANEL PRINTING</t>
  </si>
  <si>
    <t>PO#250</t>
  </si>
  <si>
    <t>PO#254</t>
  </si>
  <si>
    <t>PO#255</t>
  </si>
  <si>
    <t>LFSS JULY'14 - TABLE &amp; CHAIRS</t>
  </si>
  <si>
    <t>PO#256</t>
  </si>
  <si>
    <t>LFSS JULY'14 - SOUND SYSTEM</t>
  </si>
  <si>
    <t>PO#257</t>
  </si>
  <si>
    <t>LFSS JULY'14 - NATURE WALK</t>
  </si>
  <si>
    <t>PO#258</t>
  </si>
  <si>
    <t>LFSS JULY'14 - MUSIC IN THE GARDEN</t>
  </si>
  <si>
    <t>LFSS JULY'14 - CEMETERY TOUR</t>
  </si>
  <si>
    <t>PO#260</t>
  </si>
  <si>
    <t xml:space="preserve">LFSS JULY'14 - PERFORMANCE </t>
  </si>
  <si>
    <t>PO#261</t>
  </si>
  <si>
    <t>LFSS JULY'14 - BANNER</t>
  </si>
  <si>
    <t>PO#263</t>
  </si>
  <si>
    <t>TALENT FEE</t>
  </si>
  <si>
    <t>V2014/511</t>
  </si>
  <si>
    <t>LFSS JUNE'14 - MUSIC IN THE GARDEN</t>
  </si>
  <si>
    <t>V2014/523</t>
  </si>
  <si>
    <t>D.I.E STREAMER 30'X78' X 8 UNITS</t>
  </si>
  <si>
    <t>STATIONERY FOR JUNE</t>
  </si>
  <si>
    <t>V2014/524</t>
  </si>
  <si>
    <t>V2014/527</t>
  </si>
  <si>
    <t>TM JAKARTA MEDIA FAM -FOOD &amp; DURIANS</t>
  </si>
  <si>
    <t>PHUKET TRAVEL AGENT &amp; MEDIA FAM - MEALS</t>
  </si>
  <si>
    <t>ASGO CONFERENCE - MEALS</t>
  </si>
  <si>
    <t>V2014/530</t>
  </si>
  <si>
    <t>LFSS JUNE'14 - PERFORMANCE &amp; PA SYSTEM</t>
  </si>
  <si>
    <t>V2014/532</t>
  </si>
  <si>
    <t>LFSS JUNE'14 - GUIDED WALK</t>
  </si>
  <si>
    <t>V2014/533</t>
  </si>
  <si>
    <t>LFSS JUNE'14 - TABLE &amp; CHAIRS</t>
  </si>
  <si>
    <t>CHECK AND REPAIR ALARM IN TIC</t>
  </si>
  <si>
    <t>V2014/542</t>
  </si>
  <si>
    <t>AA X HANGZHOU MEDIA FAM - HOTEL ACC</t>
  </si>
  <si>
    <t>V2014/544</t>
  </si>
  <si>
    <t>AA X HANGZHOU MEDIA FAM - TRANSPORTATION</t>
  </si>
  <si>
    <t>PHUKET TRAVEL AGENT &amp; MEDIA FAM - TRANSPORTATION</t>
  </si>
  <si>
    <t>V2014/546</t>
  </si>
  <si>
    <t>CAJ &amp; NUJM EXPERIENCE G'TOWN SHARE COST WITH GTWHI</t>
  </si>
  <si>
    <t>MEDIA FAM FROM SARAWAK EXPERIENCE G'TOWN SHARE COST</t>
  </si>
  <si>
    <t>V2014/539</t>
  </si>
  <si>
    <t>V2014/548</t>
  </si>
  <si>
    <t>V2014/550</t>
  </si>
  <si>
    <t>VISUAL FOR BOOKLET &amp; DOMAIN PURCHASE</t>
  </si>
  <si>
    <t>V2014/553</t>
  </si>
  <si>
    <t>LFSS JUNE'14 - FACEBOOK ADS</t>
  </si>
  <si>
    <t>V2014/557</t>
  </si>
  <si>
    <t>V2014/559</t>
  </si>
  <si>
    <t>GTA AREA SOURCHING MANAGERS MEETING</t>
  </si>
  <si>
    <t>V2014/561</t>
  </si>
  <si>
    <t>ASGO CONFERENCE - TRANSPORTATION</t>
  </si>
  <si>
    <t>V2014/564</t>
  </si>
  <si>
    <t>HERITAGE TOUR FOR TAIWAN AND CHINA AIRLINES</t>
  </si>
  <si>
    <t>V2014/576</t>
  </si>
  <si>
    <t>ADS IN TIGER TALES &amp; JETSTAR JULY ISSUE</t>
  </si>
  <si>
    <t>V2014/578</t>
  </si>
  <si>
    <t>PG INT-THE EXPAT GROUP-JULY ISSUE</t>
  </si>
  <si>
    <t>V2014/585</t>
  </si>
  <si>
    <t>GUANGZHOU RICH HOLIDAYS FAM - DINNER &amp; DURIAN</t>
  </si>
  <si>
    <t>V2014/586</t>
  </si>
  <si>
    <t>AA X HANGZHOU MEDIA FAM - MEALS</t>
  </si>
  <si>
    <t>LFSS JULY'14 - BROCHURES</t>
  </si>
  <si>
    <t>PO# 261</t>
  </si>
  <si>
    <t>PO#264</t>
  </si>
  <si>
    <t>PGT FAM TO SECOND PG BRIDGE</t>
  </si>
  <si>
    <t>DICOVERY BALIK PULAU MAPS - 10,000</t>
  </si>
  <si>
    <t>PO#251</t>
  </si>
  <si>
    <t>LFSS JUNE'14 - CEMETERY TOUR</t>
  </si>
  <si>
    <t>PO#228</t>
  </si>
  <si>
    <t>SINGAPORE MEDIA CAMPAIGN</t>
  </si>
  <si>
    <t>ADD. BUDGET</t>
  </si>
  <si>
    <t>SG MEDIA CAMPAIGN-STYROFOAM CNC H4'XD57</t>
  </si>
  <si>
    <t>SG MEDIA CAMPAIGN-SMRT PILLARS-PHOTOGRAP</t>
  </si>
  <si>
    <t>SG MEDIA CAMPAIGN-CONCEPT DEVELOPMENT</t>
  </si>
  <si>
    <t>SG MEDIA CAMPAIGN-FINISH ARTWORK</t>
  </si>
  <si>
    <t>SG MEDIA CAMPAIGN-COURIER OF PILLAR MOCK UP</t>
  </si>
  <si>
    <t xml:space="preserve">SG MEDIA CAMPAIGN-PHOTOGRAPHY COVERING </t>
  </si>
  <si>
    <t>SG MEDIA CAMPAIGN-8 PILLARS (FIRST PAYMENT)</t>
  </si>
  <si>
    <t>SG MEDIA CAMPAIGN-8 PILLARS (BALANCE PAYMENT)</t>
  </si>
  <si>
    <t>HONG KONG MEDIA CAMPAIGN</t>
  </si>
  <si>
    <t>LAUCHING OF HK MEDIA CAMPAIGN-P/TRAM</t>
  </si>
  <si>
    <t>LAUCHING OF HK MEDIA CAMPAIGN-GA/TRAM</t>
  </si>
  <si>
    <t>LAUCHING OF HK MEDIA CAMPAIGN-BANK CHG</t>
  </si>
  <si>
    <t>LAUCHING-MAGICIAN SHOW FEE</t>
  </si>
  <si>
    <t>LAUNCHING-CATERING SERVICE</t>
  </si>
  <si>
    <t>LAUNCHING-BANK CAHRGES</t>
  </si>
  <si>
    <t>V2014/482</t>
  </si>
  <si>
    <t>V2014/484</t>
  </si>
  <si>
    <t>V2014/501</t>
  </si>
  <si>
    <t>V2014/505</t>
  </si>
  <si>
    <t xml:space="preserve">LAUNCHING - SOUND SYSTEM </t>
  </si>
  <si>
    <t>V2014/510</t>
  </si>
  <si>
    <t xml:space="preserve">LAUNCHING - NUTMEG </t>
  </si>
  <si>
    <t>V2014/525</t>
  </si>
  <si>
    <t>LAUNCHING - AIR TICKET &amp; HOTEL ACC</t>
  </si>
  <si>
    <t>V2014/531</t>
  </si>
  <si>
    <t>LAUNCHING - FYK'S EXPENSES</t>
  </si>
  <si>
    <t>LAUNCHING - OCY'S EXPENSES</t>
  </si>
  <si>
    <t>V2014/551</t>
  </si>
  <si>
    <t>V2014/558</t>
  </si>
  <si>
    <t>LAUNCHING - SU AZIZ'S EXPENSES</t>
  </si>
  <si>
    <t>V2014/562</t>
  </si>
  <si>
    <t>LAUNCHING - SUBSIDY</t>
  </si>
  <si>
    <t>HK MEDIA CAMPAIGN - FIRST PAYMENT</t>
  </si>
  <si>
    <t>V2014/569</t>
  </si>
  <si>
    <t>HK MEDIA CAMPAIGN - BALANCE PAYMENT</t>
  </si>
  <si>
    <t>LAUNCHING - OGL'S EXPENSES</t>
  </si>
  <si>
    <t>SG MEDIA CAMPAIGN-OGL VISIT TO SG BEFORE CAMPAIGN</t>
  </si>
  <si>
    <t>SG MEDIA CAMPAIGN-OCY VISIT TO SG BEFORE CAMPAIGN</t>
  </si>
  <si>
    <t>ASIAN FOOD CHANNEL TALENTS SHOOT</t>
  </si>
  <si>
    <t>FLIGHT TICKETS FOR JIMMY CHOO AND ASSISTANT</t>
  </si>
  <si>
    <t>TALENT SHOOT EX GRATIA</t>
  </si>
  <si>
    <t>V2014/568</t>
  </si>
  <si>
    <t>PO# 265</t>
  </si>
  <si>
    <t>V2014/583</t>
  </si>
  <si>
    <t>COURIER FA DVD TO KOWLOON&amp;QUARRY BAY</t>
  </si>
  <si>
    <t>V2014/541</t>
  </si>
  <si>
    <t>V2014/554</t>
  </si>
  <si>
    <t>V2014/581</t>
  </si>
  <si>
    <t>PURCHASE OF STATIONERIES FOR LAUNCHING</t>
  </si>
  <si>
    <t>PC2014/094</t>
  </si>
  <si>
    <t>YK - STATIONERIES FOR HK MEDIA LAUNCHING</t>
  </si>
  <si>
    <t>MALAYSIA TOURISM PROMOTION BOARD(HK) - SPONSORSHIP</t>
  </si>
  <si>
    <t>SAVINGS - MARKETING</t>
  </si>
  <si>
    <t>AMOUNT (RM)</t>
  </si>
  <si>
    <t>Sg Tourism Malaysia Fair</t>
  </si>
  <si>
    <t>AIME Melbourne</t>
  </si>
  <si>
    <t>TM Roadshow in Aus</t>
  </si>
  <si>
    <t>Sponsorship for TM Roadshow</t>
  </si>
  <si>
    <t>MyCEB Korea Roadshow</t>
  </si>
  <si>
    <t>TM Sales Mission to India</t>
  </si>
  <si>
    <t>Provsional</t>
  </si>
  <si>
    <t>SAVINGS -COMMUNICATIONS</t>
  </si>
  <si>
    <t>Singapore Media Campaign</t>
  </si>
  <si>
    <t>Hong Kong Media Campaign</t>
  </si>
  <si>
    <t>SAVINGS -EVENTS</t>
  </si>
  <si>
    <t>Penang Island Jazz Festival</t>
  </si>
  <si>
    <t>Provisional</t>
  </si>
  <si>
    <t>PO#269</t>
  </si>
  <si>
    <t>REPAIR BANNER FOR G'TOWN WALKABOUT TOUR</t>
  </si>
  <si>
    <t>TOP UP GAS FOR AIRCOND AT CONFERENCE ROOM</t>
  </si>
  <si>
    <t>PO#270</t>
  </si>
  <si>
    <t>PO#271</t>
  </si>
  <si>
    <t>TO REMOVE TEMPERED GLASS AT TIC</t>
  </si>
  <si>
    <t>TO SUPPLY AND INSTALL HANDLE</t>
  </si>
  <si>
    <t>PO#272</t>
  </si>
  <si>
    <t>HONG KONG FRINDGE CLUB AIR TICKET</t>
  </si>
  <si>
    <t>PO#274</t>
  </si>
  <si>
    <t>VIDEO ARCHIVING FOR MICE</t>
  </si>
  <si>
    <t>PO#275</t>
  </si>
  <si>
    <t>D.I.E MALAY VERSION EDITING</t>
  </si>
  <si>
    <t>PO#276</t>
  </si>
  <si>
    <t>30 SEC AD ON D.I.E FOR GOOGLE AD</t>
  </si>
  <si>
    <t>PO#277</t>
  </si>
  <si>
    <t>AAX SHANGHAI MEDIA FAM - TRANSPORT</t>
  </si>
  <si>
    <t>AAX SHANGHAI MEDIA FAM - HOTEL ACCOMMODATION</t>
  </si>
  <si>
    <t>AAX SHANGHAI MEDIA FAM - FOOD</t>
  </si>
  <si>
    <t>CLAIMS</t>
  </si>
  <si>
    <t>PERANAKAN TILES MAGNET-5000PCS</t>
  </si>
  <si>
    <t>INDIVIDUAL PLASTIC BAG&amp;CARD-1000 PCS</t>
  </si>
  <si>
    <t>INDIVIDUAL PLASTIC BAG&amp;CARD-380 PCS</t>
  </si>
  <si>
    <t>PG'S LIVING LEGACY-HERITAGE TRADERS</t>
  </si>
  <si>
    <t>PERANAKAN TILES MAGNET BOXES-2000PCS</t>
  </si>
  <si>
    <t>PERANAKAN BROCHURE CHINESE - REPRINT</t>
  </si>
  <si>
    <t>PO#287</t>
  </si>
  <si>
    <t>PGT WALKABOUT TOUR-BROCHURE 1000PCS</t>
  </si>
  <si>
    <t>PO#289</t>
  </si>
  <si>
    <t xml:space="preserve">NAME CARD PRINTING </t>
  </si>
  <si>
    <t>PO#292</t>
  </si>
  <si>
    <t>PO#290</t>
  </si>
  <si>
    <t>WEBSITE TRANSLATION - KOREA</t>
  </si>
  <si>
    <t>TRANSPROTATION FOR 2ND CSC INT WATER POLO</t>
  </si>
  <si>
    <t>PO#294</t>
  </si>
  <si>
    <t>STREET OF HARMONY MUG - 2500PCS</t>
  </si>
  <si>
    <t>PO#295</t>
  </si>
  <si>
    <t>MARKING G'TOWN (ENGLISH) - 75,000PCS</t>
  </si>
  <si>
    <t>PO#296</t>
  </si>
  <si>
    <t>MAKING G'TOWN(CHINESE VERSION)-20,000 PCS</t>
  </si>
  <si>
    <t>D.I.E CHINESE VERSION EDITING (TRADITIONAL)</t>
  </si>
  <si>
    <t>D.I.E CHINESE VERSION EDITING (SIMPLIFIED)</t>
  </si>
  <si>
    <t>PO#303</t>
  </si>
  <si>
    <t>PRODUCTION COST FOR CHANGING VISUAL TO GTLF</t>
  </si>
  <si>
    <t>PO#302</t>
  </si>
  <si>
    <t>AA SINGPORE MEDIA FAM - HOTEL ACCOMMODATION</t>
  </si>
  <si>
    <t>PO#301</t>
  </si>
  <si>
    <t>AIRPORT TRANSFER FOR JIMMY CHOO</t>
  </si>
  <si>
    <t>PO#300</t>
  </si>
  <si>
    <t>PENDRIVE -500PCS WITH METAL BOX</t>
  </si>
  <si>
    <t>PO#308</t>
  </si>
  <si>
    <t>LUNCH WITH JAPANESE STUDENT</t>
  </si>
  <si>
    <t>PO#304</t>
  </si>
  <si>
    <t>TOUR GUIDE FOR INDONESIA DELEGATES</t>
  </si>
  <si>
    <t>PO#326</t>
  </si>
  <si>
    <t>PO#327</t>
  </si>
  <si>
    <t>AA SINGAPORE MEDIA FAM - TRANSPORTATION</t>
  </si>
  <si>
    <t>PO#311</t>
  </si>
  <si>
    <t>VICTORIA &amp; TASMANIA AGENT - COOKING CLASS</t>
  </si>
  <si>
    <t>PO#313</t>
  </si>
  <si>
    <t>VICTORIA &amp; TASMANIA AGENT - TRANSPORTATION</t>
  </si>
  <si>
    <t>PO#314</t>
  </si>
  <si>
    <t xml:space="preserve">MPPP BILLBOARDS FOR COMIC FIESTA </t>
  </si>
  <si>
    <t>PO#319</t>
  </si>
  <si>
    <t>TURF CLUB BILLBOARD FOR COMIC FIESTA</t>
  </si>
  <si>
    <t>BUS WRAPPING FOR COMIC FIESTA</t>
  </si>
  <si>
    <t>PO#317</t>
  </si>
  <si>
    <t>ADDITIONAL TALENT FEE</t>
  </si>
  <si>
    <t>PO#307</t>
  </si>
  <si>
    <t>TRANSPORTATION FOR DH</t>
  </si>
  <si>
    <t>PICEB (DAVID HALL)</t>
  </si>
  <si>
    <t>TRAVEL &amp; LEISURE MAGAZINE</t>
  </si>
  <si>
    <t>PO#331</t>
  </si>
  <si>
    <t>PO#330</t>
  </si>
  <si>
    <t>AD-HOC COPYWRITING/TRANSLATION</t>
  </si>
  <si>
    <t>MARKING G'TOWN TRANSLATE TO BM</t>
  </si>
  <si>
    <t>PO#332</t>
  </si>
  <si>
    <t>CHINESE TRANSLATION FOR MARKING G'TOWN</t>
  </si>
  <si>
    <t>PO#333</t>
  </si>
  <si>
    <t>BROCHURE PRINTING FOR RUSSIAN</t>
  </si>
  <si>
    <t>PO#336</t>
  </si>
  <si>
    <t>SENDING OF MARKING G'TOWN TO HK</t>
  </si>
  <si>
    <t>PO#337</t>
  </si>
  <si>
    <t>KOREAN TRANSLATION FOR TRADE BROCHURE</t>
  </si>
  <si>
    <t>PO#338</t>
  </si>
  <si>
    <t>DOMAIN RENEWAL &amp; WEB HOSTING</t>
  </si>
  <si>
    <t>PO#339</t>
  </si>
  <si>
    <t>PHOTO OF PG PLACES FOR PGT PUBLICITY</t>
  </si>
  <si>
    <t>PO#334</t>
  </si>
  <si>
    <t>PGT WALKABOUT TOUR JOBSHEET</t>
  </si>
  <si>
    <t>PUBLICITY FOR 10 DAYS 3 FESTIVAL</t>
  </si>
  <si>
    <t>FULL PAGE ADS IN SILKWIND</t>
  </si>
  <si>
    <t>KOREA LANGUAGE</t>
  </si>
  <si>
    <t>JAPANESE LANGUAGE</t>
  </si>
  <si>
    <t>MULTI LANGUAGE ENABLEMENT - KOREA &amp; JAPANESE</t>
  </si>
  <si>
    <t>PRINTING OF BILLBOARD FOR GTLF @ IJM</t>
  </si>
  <si>
    <t>STICKER WEBSITE FOR PAPER BAG</t>
  </si>
  <si>
    <t>FLYERS MASS DISTRIBUTION</t>
  </si>
  <si>
    <t>projection</t>
  </si>
  <si>
    <t>Projection</t>
  </si>
  <si>
    <t>* Under marketing</t>
  </si>
  <si>
    <t>MP STICKER FOR MICE BOOKLET</t>
  </si>
  <si>
    <t>PO#356</t>
  </si>
  <si>
    <t>TO INSTALL ADD DOOR FOR CUPBOARD</t>
  </si>
  <si>
    <t>PO#355</t>
  </si>
  <si>
    <t>PLOTTED STICKER WITH INSTALLATION</t>
  </si>
  <si>
    <t>PO#358</t>
  </si>
  <si>
    <t>KRABI TRAVEL AGENT FAM - HOTEL ACCOMMODATION</t>
  </si>
  <si>
    <t>PO#368</t>
  </si>
  <si>
    <t>MANILA TRAVEL AGENTS &amp; MEDIA FAM - HOTEL &amp; TRANSPORTATION</t>
  </si>
  <si>
    <t>PO#369</t>
  </si>
  <si>
    <t>KRABI TRAVEL AGENT FAM - TRANSPORTATION</t>
  </si>
  <si>
    <t>PO#363</t>
  </si>
  <si>
    <t>ROLL UP STREAMERS 10PCS</t>
  </si>
  <si>
    <t>PO#362</t>
  </si>
  <si>
    <t>LFSS AUG'14 - CEMETERY TOUR</t>
  </si>
  <si>
    <t>PO#367</t>
  </si>
  <si>
    <t>LFSS AUG'14 - NATURE WALK</t>
  </si>
  <si>
    <t>PO#365</t>
  </si>
  <si>
    <t>LFSS AUG'14 - PERFORMANCE &amp; PA SYSTEM</t>
  </si>
  <si>
    <t>PO#364</t>
  </si>
  <si>
    <t>LFSS AUG'14 - TABLE &amp; CHAIRS</t>
  </si>
  <si>
    <t>PO#366</t>
  </si>
  <si>
    <t>ECO PEN - 10,000PCS</t>
  </si>
  <si>
    <t>PO#374</t>
  </si>
  <si>
    <t>STATIONERY FOR SEPT</t>
  </si>
  <si>
    <t>PO#354</t>
  </si>
  <si>
    <t>PHOTO PURCHASE FOR WTM (KETUPAT)</t>
  </si>
  <si>
    <t>PO#382</t>
  </si>
  <si>
    <t>BUDGET USED FOR PHOTO ARCHIVING</t>
  </si>
  <si>
    <t>MARKING G'TOWN (CHINESE) - 20,000PCS</t>
  </si>
  <si>
    <t>PO#381</t>
  </si>
  <si>
    <t>MARKING G'TOWN (MALAY) - 10,000PCS</t>
  </si>
  <si>
    <t>PO#380</t>
  </si>
  <si>
    <t>BUDGET USED FOR MARKING G'TOWN</t>
  </si>
  <si>
    <t>LFSS SEP'14 - MUSIC IN THE GARDEN</t>
  </si>
  <si>
    <t>PO#379</t>
  </si>
  <si>
    <t>NAME CARD PRINTING - ANTHONY LOKE</t>
  </si>
  <si>
    <t>PO#383</t>
  </si>
  <si>
    <t>PGT ANNUAL DINNER ON 22/9/2014</t>
  </si>
  <si>
    <t xml:space="preserve">ADS IN THE EDGE </t>
  </si>
  <si>
    <t>LED BILLBOARD AT PG PLAZA</t>
  </si>
  <si>
    <t>TRANSLATION OF KEYWORS FOR GOOGLE ADSENSE</t>
  </si>
  <si>
    <t>PO#388</t>
  </si>
  <si>
    <t>MEMO PAD - 10,000PCS</t>
  </si>
  <si>
    <t>PO# 387</t>
  </si>
  <si>
    <t>MEMO PAD COVERS - 1,000PCS</t>
  </si>
  <si>
    <t>PO#387</t>
  </si>
  <si>
    <t>SPRAYING OF REAR RIGHT BUMPER AND KNOCKING</t>
  </si>
  <si>
    <t>OF REAR RIGHT FENDER</t>
  </si>
  <si>
    <t>PO#391</t>
  </si>
  <si>
    <t>MAJOR SERVICE INCLUDING BREAK</t>
  </si>
  <si>
    <t>PO#392</t>
  </si>
  <si>
    <t xml:space="preserve">BUS WRAP FOR GTLF </t>
  </si>
  <si>
    <t>PO#389</t>
  </si>
  <si>
    <t>JAPANESE TRANSLATION FOR WEBSITE FOR OCT &amp; NOV</t>
  </si>
  <si>
    <t>PO#390</t>
  </si>
  <si>
    <t>OOHM LED LAMP POST</t>
  </si>
  <si>
    <t>PO#398</t>
  </si>
  <si>
    <t>BILLBOARD TURF CLUB &amp; MPPP</t>
  </si>
  <si>
    <t>PO#397</t>
  </si>
  <si>
    <t>ARMENIAN POSTER X 3</t>
  </si>
  <si>
    <t>PO#394</t>
  </si>
  <si>
    <t>BIG CUBE &amp; SMALL CUBE</t>
  </si>
  <si>
    <t>PO#396</t>
  </si>
  <si>
    <t>VISUAL CHANGE FOR KLIA BILLBOARD</t>
  </si>
  <si>
    <t>PO#395</t>
  </si>
  <si>
    <t>DESIGN FEE OF LED ADS FOR GTLF</t>
  </si>
  <si>
    <t>PO#400</t>
  </si>
  <si>
    <t>SENDING OF BROCHURES TO SG</t>
  </si>
  <si>
    <t>PO#403</t>
  </si>
  <si>
    <t>TELEVISI REPUBLIK INDONESIA SHOOTING - HOTEL ACCOMMODATION</t>
  </si>
  <si>
    <t>PO#401</t>
  </si>
  <si>
    <t>PO#402</t>
  </si>
  <si>
    <t>A&amp;P PROMO MATERIAL @ THE WHITEAWAYS ARCADE</t>
  </si>
  <si>
    <t>PO#399</t>
  </si>
  <si>
    <t>PO#405</t>
  </si>
  <si>
    <t>GEORGE TOWN LITERARY FESTIVAL</t>
  </si>
  <si>
    <t>UMBRELLA</t>
  </si>
  <si>
    <t>VIDEO GRAPHY</t>
  </si>
  <si>
    <t xml:space="preserve">AV SUPPORT </t>
  </si>
  <si>
    <t>SINGAPORE AIRLINES SEOUL TRAVEL AGENTS FAM - TRANSPORTATION</t>
  </si>
  <si>
    <t>SINGAPORE AIRLINES SEOUL TRAVEL AGENTS FAM - TRANSLATOR</t>
  </si>
  <si>
    <t>PO#406</t>
  </si>
  <si>
    <t>VISIT PENANG  YEAR PUBLICITY</t>
  </si>
  <si>
    <t>Tiger Airways and HK Express inflight magazine</t>
  </si>
  <si>
    <t>PO#414</t>
  </si>
  <si>
    <t>Concept development &amp; design and final work</t>
  </si>
  <si>
    <t>PO#412</t>
  </si>
  <si>
    <t>PO#411</t>
  </si>
  <si>
    <t>STATIONERY FOR OCT</t>
  </si>
  <si>
    <t>PO#3409</t>
  </si>
  <si>
    <t>PO#3410</t>
  </si>
  <si>
    <t>WORLD TRAVEL MART</t>
  </si>
  <si>
    <t>AIR TICKET - OOI CHOK YAN &amp; YOON PAULINE</t>
  </si>
  <si>
    <t>PO#415</t>
  </si>
  <si>
    <t>HOTEL - OOI CHOK YAN &amp; YOON PAULINE</t>
  </si>
  <si>
    <t>INSURANCE &amp; COLLECTION FEE</t>
  </si>
  <si>
    <t>PG CENTRE OF EDU TOURISM-WREATH STAND</t>
  </si>
  <si>
    <t>TRANSLATION OF ENG TO CHINESE FOR MYPG WEBSITE</t>
  </si>
  <si>
    <t>PO#420</t>
  </si>
  <si>
    <t>JETSTART INFLIGHT MAGAZINE FOR NOV, DEC AND JAN</t>
  </si>
  <si>
    <t>PO#418</t>
  </si>
  <si>
    <t>PO#419</t>
  </si>
  <si>
    <t>AIR TICKET FOR TOM VATER AUTHOR</t>
  </si>
  <si>
    <t>PO#417</t>
  </si>
  <si>
    <t>MARKER PEN</t>
  </si>
  <si>
    <t>PO#416</t>
  </si>
  <si>
    <t>PO#342</t>
  </si>
  <si>
    <t>PO#343</t>
  </si>
  <si>
    <t>WELCOMING RECEPTION ON 13/11 &amp; 14/11</t>
  </si>
  <si>
    <t>PO#422</t>
  </si>
  <si>
    <t>Printing of brochure - 5000pcs</t>
  </si>
  <si>
    <t>Printing of brochure -2000pcs</t>
  </si>
  <si>
    <t>PO#421</t>
  </si>
  <si>
    <t>LFSS OCT'14 - PERFORMANCE @ KHOO KONGSI</t>
  </si>
  <si>
    <t>PO#427</t>
  </si>
  <si>
    <t>LFSS OCT'14 - CEMETERY TOUR</t>
  </si>
  <si>
    <t>PO#428</t>
  </si>
  <si>
    <t>LFSS OCT'14 - GUIDED WALK</t>
  </si>
  <si>
    <t>PO#426</t>
  </si>
  <si>
    <t>LFSS OCT'14 - MUSIC IN THE GARDEN</t>
  </si>
  <si>
    <t>PO#425</t>
  </si>
  <si>
    <t>LFSS OCT'14 -  TABLE &amp; CHAIRS</t>
  </si>
  <si>
    <t>PO#423</t>
  </si>
  <si>
    <t>MAS DARWIN SPONSORSHIP - HOTEL ACCOMMODATION</t>
  </si>
  <si>
    <t>PO#435</t>
  </si>
  <si>
    <t>HOLOGRAM STICKER</t>
  </si>
  <si>
    <t>PO#434</t>
  </si>
  <si>
    <t>KOREAN TRANSLATION FOR WEBSITE - OCT</t>
  </si>
  <si>
    <t>PO#440</t>
  </si>
  <si>
    <t>HOT AIR BALLOON</t>
  </si>
  <si>
    <t>HOT AIR BALLON TEST FLIGHT - VIDEO &amp; PHOTO</t>
  </si>
  <si>
    <t>PO#437</t>
  </si>
  <si>
    <t xml:space="preserve">UPFRONT FOR HOT AIR BALLOON </t>
  </si>
  <si>
    <t>BALANCE</t>
  </si>
  <si>
    <t>Welcoming reception</t>
  </si>
  <si>
    <t>Communications</t>
  </si>
  <si>
    <t>Communications (YOF) Designing fee</t>
  </si>
  <si>
    <t>FAM Trips</t>
  </si>
  <si>
    <t>TM ADELAIDE TRAVEL AGENTS FAM - LUNCH</t>
  </si>
  <si>
    <t>PO#457</t>
  </si>
  <si>
    <t>REBOOKING FEE - OCY</t>
  </si>
  <si>
    <t>PO#459</t>
  </si>
  <si>
    <t>VENU SET UP FOR FOOD FIESTA ON 13/11 &amp; 14/11</t>
  </si>
  <si>
    <t>PO#448</t>
  </si>
  <si>
    <t>PO#447</t>
  </si>
  <si>
    <t>MEMO-CASH WITHDRAW</t>
  </si>
  <si>
    <t>CASH WITHDRAW</t>
  </si>
  <si>
    <t>AV SUPPORT - ADDITIONAL</t>
  </si>
  <si>
    <t>PO#444</t>
  </si>
  <si>
    <t>PO#443</t>
  </si>
  <si>
    <t>PO#442</t>
  </si>
  <si>
    <t>AAX SRI LANKA AGENTS FAM - TRANSPORTATION</t>
  </si>
  <si>
    <t>PO#445</t>
  </si>
  <si>
    <t>VENUE - ADDITIONAL</t>
  </si>
  <si>
    <t>PO#446</t>
  </si>
  <si>
    <t xml:space="preserve">AIR TICKET </t>
  </si>
  <si>
    <t>PAID BY SU</t>
  </si>
  <si>
    <t>TOURISM MALAYSIA PUBLICATIONS</t>
  </si>
  <si>
    <t>PRINTING OF BOOKLET - 10,000 BOOKS</t>
  </si>
  <si>
    <t>PO#449</t>
  </si>
  <si>
    <t>AAX SRI LANKA AGENTS FAM - ACCOMMODATION</t>
  </si>
  <si>
    <t>PO#451</t>
  </si>
  <si>
    <t>FORT CORNWALLIS ENTRANCE PAYMENT FOR 13&amp;14/11</t>
  </si>
  <si>
    <t>PO#453</t>
  </si>
  <si>
    <t>KOREAN TRANSLATION FOR WEBSITE - NOV</t>
  </si>
  <si>
    <t>PO#454</t>
  </si>
  <si>
    <t>SEO SET UP &amp; HOSTING UPGRADE TO GTLF WEBSITE</t>
  </si>
  <si>
    <t>PO#455</t>
  </si>
  <si>
    <t>RENTAL OF TABLE &amp; CHAIRS</t>
  </si>
  <si>
    <t>PO#456</t>
  </si>
  <si>
    <t>BM TRANSALTION FOR WEBSITE - NOV-JAN</t>
  </si>
  <si>
    <t>PO#462</t>
  </si>
  <si>
    <t xml:space="preserve">GTLF OPENING CEREMONY </t>
  </si>
  <si>
    <t>PO#461</t>
  </si>
  <si>
    <t>MOBILE INFO STAND</t>
  </si>
  <si>
    <t>PO#452</t>
  </si>
  <si>
    <t>PO#520</t>
  </si>
  <si>
    <t>RUSSIAN BROCHURE</t>
  </si>
  <si>
    <t>FURNITURE &amp; FITTINGS</t>
  </si>
  <si>
    <t xml:space="preserve">Upgrading of Air Con at PGT TIC </t>
  </si>
  <si>
    <t>PO#467</t>
  </si>
  <si>
    <t>Upgrading of Air Con at PGT Con. Room</t>
  </si>
  <si>
    <t>PO#468</t>
  </si>
  <si>
    <t>Fitting for Aircon</t>
  </si>
  <si>
    <t>PO#466</t>
  </si>
  <si>
    <t>CHANNEL 4 AINSLEY - ACCOMMODATION</t>
  </si>
  <si>
    <t>PO#463</t>
  </si>
  <si>
    <t>COURIER CHARGES TO SG</t>
  </si>
  <si>
    <t>PO#464</t>
  </si>
  <si>
    <t>TM ADELAIDE TRAVEL AGENTS FAM - TRANSPORTATION</t>
  </si>
  <si>
    <t>PO#465</t>
  </si>
  <si>
    <t>RAINCOAT</t>
  </si>
  <si>
    <t>AA INDONESIA BOARDING PASS CAMPAIGN FAM - TRANSPORTATION</t>
  </si>
  <si>
    <t>PO#470</t>
  </si>
  <si>
    <t>AIR TICKET FOR WRITER</t>
  </si>
  <si>
    <t>PO#471</t>
  </si>
  <si>
    <t>MAP OF G'TOWN - 500PCS</t>
  </si>
  <si>
    <t>PO#473</t>
  </si>
  <si>
    <t>WELCOMING RECEPTION ON 2/12, 8/12,13/12,15/12,27/12</t>
  </si>
  <si>
    <t>PO#472</t>
  </si>
  <si>
    <t>LFSS NOV'14 - BANNER @ KHOO KONGSI</t>
  </si>
  <si>
    <t>PO#485</t>
  </si>
  <si>
    <t>TM SG TRAVEL AGENT MEDIA FAM - DINNER</t>
  </si>
  <si>
    <t>PO#474</t>
  </si>
  <si>
    <t>AA INDONESIA BOARDING PASS CAMPAIGN FAM - GUIDE FEE</t>
  </si>
  <si>
    <t>PO#475</t>
  </si>
  <si>
    <t xml:space="preserve">TRANSPORTATION </t>
  </si>
  <si>
    <t>COURIER CHARGES TO RUSSIAN</t>
  </si>
  <si>
    <t>PO#477</t>
  </si>
  <si>
    <t>AV SUPPORT FOR THE BEE</t>
  </si>
  <si>
    <t>PO#478</t>
  </si>
  <si>
    <t>LFSS NOV'14 - NATURE WALK</t>
  </si>
  <si>
    <t>PO#479</t>
  </si>
  <si>
    <t>LFSS NOV'14 - PERFORMANCE &amp; PA SYSTEM</t>
  </si>
  <si>
    <t>PO#480</t>
  </si>
  <si>
    <t>LFSS NOV'14 - MUSIC IN THE GARDEN</t>
  </si>
  <si>
    <t>PO#481</t>
  </si>
  <si>
    <t>TABLE &amp; CHAIRS</t>
  </si>
  <si>
    <t>PO#482</t>
  </si>
  <si>
    <t>RAJAH TRAVEL MANILA FAM - TRANSPORTATION</t>
  </si>
  <si>
    <t>PO#483</t>
  </si>
  <si>
    <t>LFSS NOV'14 - TABLE &amp; CHAIRS</t>
  </si>
  <si>
    <t>PO#484</t>
  </si>
  <si>
    <t>INSTALLATION OF TIME RECORDER</t>
  </si>
  <si>
    <t>PP#489</t>
  </si>
  <si>
    <t>LFSS NOV'14 - STREAMERS</t>
  </si>
  <si>
    <t>PO#488</t>
  </si>
  <si>
    <t>HOTEL ROOM</t>
  </si>
  <si>
    <t>PO#487</t>
  </si>
  <si>
    <t>PO#491</t>
  </si>
  <si>
    <t xml:space="preserve">CHIANG MAI </t>
  </si>
  <si>
    <t>PO#492</t>
  </si>
  <si>
    <t>PO#493</t>
  </si>
  <si>
    <t>WELCOME RECEPTION</t>
  </si>
  <si>
    <t>PO#495</t>
  </si>
  <si>
    <t>ADS IN IN PENANG</t>
  </si>
  <si>
    <t>PO#498</t>
  </si>
  <si>
    <t xml:space="preserve">CULTURAL DANCE FOR FIRST ANNIVERSARY </t>
  </si>
  <si>
    <t>PO#499</t>
  </si>
  <si>
    <t xml:space="preserve">WECLOMING RECEPTION </t>
  </si>
  <si>
    <t>PO#500</t>
  </si>
  <si>
    <t>WEBSITE ENCHANCMET</t>
  </si>
  <si>
    <t>PO#502</t>
  </si>
  <si>
    <t>BANNER FOR IN BETWEEN FEST</t>
  </si>
  <si>
    <t>PO#503</t>
  </si>
  <si>
    <t>BUTTON &amp; BANNER ON MY PENANG WEB-VPY</t>
  </si>
  <si>
    <t>PO#504</t>
  </si>
  <si>
    <t>STATIONERY FOR NOV</t>
  </si>
  <si>
    <t>PO#505</t>
  </si>
  <si>
    <t>BILLBOARD FOR NY COUNTDOWN</t>
  </si>
  <si>
    <t>PO#506</t>
  </si>
  <si>
    <t>FLYERS FOR NY COUNTDOWN</t>
  </si>
  <si>
    <t>RADIO ADS FOR NYC AND VPY</t>
  </si>
  <si>
    <t>PO#507</t>
  </si>
  <si>
    <t>SCROLL BANNER FOR LAUNCH</t>
  </si>
  <si>
    <t>PO#509</t>
  </si>
  <si>
    <t>KOREAN TRANSLATION FOR WEBSITE - DEC</t>
  </si>
  <si>
    <t>PO#511</t>
  </si>
  <si>
    <t>TOUR GUIDE FOR MADAGASCAN DELEGATES</t>
  </si>
  <si>
    <t>PO#512</t>
  </si>
  <si>
    <t>CATERING SERVICE - ICE KACANG</t>
  </si>
  <si>
    <t>PO#513</t>
  </si>
  <si>
    <t>CATERING SERVICE - FOODS</t>
  </si>
  <si>
    <t>PO#514</t>
  </si>
  <si>
    <t>A2 POSTER FOR VPY LAUNCH</t>
  </si>
  <si>
    <t>PO#516</t>
  </si>
  <si>
    <t>PO#515</t>
  </si>
  <si>
    <t>Development of key visual logo design &amp; FA for Hot air Ballon</t>
  </si>
  <si>
    <t>Concept development &amp; design and final work - Jetstar</t>
  </si>
  <si>
    <t>Full page ad in Metro West Magazine</t>
  </si>
  <si>
    <t>PO#518</t>
  </si>
  <si>
    <t>FRUIT CAKE FOR BOD</t>
  </si>
  <si>
    <t>LFSS DEC'14 - GUIDED WALK</t>
  </si>
  <si>
    <t>LFSS DEC'14 - PERFORMANCE AT KHOO KONGSI</t>
  </si>
  <si>
    <t>PO#526</t>
  </si>
  <si>
    <t>LFSS DEC'14 - TABLE &amp; CHAIRS</t>
  </si>
  <si>
    <t>PO#527</t>
  </si>
  <si>
    <t>LFSS DEC'14 - MUSIC PERFORMANCE</t>
  </si>
  <si>
    <t>PO#528</t>
  </si>
  <si>
    <t>LFSS DEC'14 - SOUND SYSTEM</t>
  </si>
  <si>
    <t>PO#529</t>
  </si>
  <si>
    <t xml:space="preserve">BUS WRAP </t>
  </si>
  <si>
    <t>PO#521</t>
  </si>
  <si>
    <t>MAI BALIK PULAU BROCHURE</t>
  </si>
  <si>
    <t>PO#523</t>
  </si>
  <si>
    <t>COMPANY DATA VERSION UPGRADE</t>
  </si>
  <si>
    <t>PO#524</t>
  </si>
  <si>
    <t xml:space="preserve">500GB SATA HARDDISK </t>
  </si>
  <si>
    <t>PO#525</t>
  </si>
  <si>
    <t xml:space="preserve">CHANGE OF WEBSITE HOSTING </t>
  </si>
  <si>
    <t>PO#530</t>
  </si>
  <si>
    <t>VPY 40 SECONDS VIDEO AND WEBSITE</t>
  </si>
  <si>
    <t>PO#508</t>
  </si>
  <si>
    <t>PERFORMANCE AT ICT MALL ON 24/12/14</t>
  </si>
  <si>
    <t>LED ADVERTISING AT PG PLAZA &amp; TG TOKONG</t>
  </si>
  <si>
    <t>PO#531</t>
  </si>
  <si>
    <t xml:space="preserve">STICKER FOR ARMENIAN STREET </t>
  </si>
  <si>
    <t>PO#533</t>
  </si>
  <si>
    <t>PRINTING OF STICKER FOR CUBE AT AIRPORT &amp; TIC</t>
  </si>
  <si>
    <t>PO#536</t>
  </si>
  <si>
    <t>LED DESIGN FOR HOT AIR BALLON</t>
  </si>
  <si>
    <t>PO#538</t>
  </si>
  <si>
    <t>SITAR AND TABLAR FOR ICT MALL ON 24/12/14</t>
  </si>
  <si>
    <t>PO#539</t>
  </si>
  <si>
    <t xml:space="preserve">LED LAMP POST </t>
  </si>
  <si>
    <t>PO#541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</si>
</sst>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[$-409]d\-mmm\-yy;@"/>
    <numFmt numFmtId="166" formatCode="0.0000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1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</cellStyleXfs>
  <cellXfs count="163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43" fontId="0" fillId="0" borderId="0" xfId="1" applyFont="1"/>
    <xf numFmtId="43" fontId="0" fillId="0" borderId="0" xfId="1" applyFont="1" applyAlignment="1">
      <alignment horizontal="center" wrapText="1"/>
    </xf>
    <xf numFmtId="0" fontId="0" fillId="0" borderId="1" xfId="0" applyBorder="1"/>
    <xf numFmtId="43" fontId="2" fillId="0" borderId="0" xfId="1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2" borderId="0" xfId="0" applyFill="1"/>
    <xf numFmtId="165" fontId="3" fillId="0" borderId="3" xfId="0" applyNumberFormat="1" applyFont="1" applyBorder="1" applyAlignment="1">
      <alignment horizontal="center" vertical="center" wrapText="1"/>
    </xf>
    <xf numFmtId="0" fontId="0" fillId="0" borderId="0" xfId="0"/>
    <xf numFmtId="0" fontId="5" fillId="0" borderId="0" xfId="0" applyFont="1"/>
    <xf numFmtId="164" fontId="3" fillId="0" borderId="3" xfId="1" applyNumberFormat="1" applyFont="1" applyBorder="1" applyAlignment="1">
      <alignment horizontal="center" vertical="center"/>
    </xf>
    <xf numFmtId="164" fontId="1" fillId="0" borderId="4" xfId="1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43" fontId="3" fillId="0" borderId="3" xfId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43" fontId="3" fillId="0" borderId="8" xfId="1" applyNumberFormat="1" applyFont="1" applyBorder="1" applyAlignment="1">
      <alignment horizontal="center" vertical="center" wrapText="1"/>
    </xf>
    <xf numFmtId="164" fontId="1" fillId="0" borderId="9" xfId="1" applyNumberFormat="1" applyFont="1" applyBorder="1"/>
    <xf numFmtId="164" fontId="1" fillId="0" borderId="10" xfId="1" applyNumberFormat="1" applyFont="1" applyBorder="1"/>
    <xf numFmtId="164" fontId="1" fillId="0" borderId="11" xfId="1" applyNumberFormat="1" applyFont="1" applyBorder="1"/>
    <xf numFmtId="0" fontId="3" fillId="0" borderId="8" xfId="0" applyFont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43" fontId="3" fillId="0" borderId="15" xfId="1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165" fontId="0" fillId="0" borderId="10" xfId="0" applyNumberFormat="1" applyBorder="1"/>
    <xf numFmtId="165" fontId="0" fillId="0" borderId="17" xfId="0" applyNumberFormat="1" applyBorder="1"/>
    <xf numFmtId="164" fontId="3" fillId="0" borderId="18" xfId="1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43" fontId="1" fillId="0" borderId="18" xfId="1" applyNumberFormat="1" applyFont="1" applyBorder="1" applyAlignment="1">
      <alignment horizontal="center" vertical="center" wrapText="1"/>
    </xf>
    <xf numFmtId="43" fontId="1" fillId="0" borderId="19" xfId="1" applyNumberFormat="1" applyFont="1" applyBorder="1" applyAlignment="1">
      <alignment horizontal="center" vertical="center" wrapText="1"/>
    </xf>
    <xf numFmtId="43" fontId="1" fillId="0" borderId="9" xfId="1" applyNumberFormat="1" applyFont="1" applyBorder="1"/>
    <xf numFmtId="43" fontId="1" fillId="0" borderId="10" xfId="1" applyNumberFormat="1" applyFont="1" applyBorder="1"/>
    <xf numFmtId="43" fontId="1" fillId="0" borderId="13" xfId="1" applyNumberFormat="1" applyFont="1" applyBorder="1"/>
    <xf numFmtId="43" fontId="1" fillId="0" borderId="11" xfId="1" applyNumberFormat="1" applyFont="1" applyBorder="1"/>
    <xf numFmtId="43" fontId="1" fillId="0" borderId="14" xfId="1" applyNumberFormat="1" applyFont="1" applyBorder="1"/>
    <xf numFmtId="43" fontId="1" fillId="0" borderId="9" xfId="1" applyNumberFormat="1" applyFont="1" applyFill="1" applyBorder="1"/>
    <xf numFmtId="43" fontId="1" fillId="0" borderId="10" xfId="1" applyNumberFormat="1" applyFont="1" applyFill="1" applyBorder="1"/>
    <xf numFmtId="164" fontId="5" fillId="0" borderId="0" xfId="1" applyNumberFormat="1" applyFont="1"/>
    <xf numFmtId="43" fontId="5" fillId="0" borderId="0" xfId="1" applyNumberFormat="1" applyFont="1"/>
    <xf numFmtId="0" fontId="3" fillId="0" borderId="20" xfId="0" applyFont="1" applyBorder="1" applyAlignment="1">
      <alignment horizontal="center" vertical="center"/>
    </xf>
    <xf numFmtId="165" fontId="3" fillId="0" borderId="21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0" fillId="0" borderId="13" xfId="0" applyBorder="1" applyAlignment="1">
      <alignment wrapText="1"/>
    </xf>
    <xf numFmtId="0" fontId="0" fillId="0" borderId="23" xfId="0" applyBorder="1" applyAlignment="1">
      <alignment horizontal="center"/>
    </xf>
    <xf numFmtId="0" fontId="0" fillId="0" borderId="24" xfId="0" applyBorder="1"/>
    <xf numFmtId="165" fontId="3" fillId="0" borderId="2" xfId="0" applyNumberFormat="1" applyFont="1" applyBorder="1" applyAlignment="1">
      <alignment horizontal="center" vertical="center" wrapText="1"/>
    </xf>
    <xf numFmtId="165" fontId="3" fillId="0" borderId="22" xfId="0" applyNumberFormat="1" applyFont="1" applyBorder="1" applyAlignment="1">
      <alignment horizontal="center" vertical="center"/>
    </xf>
    <xf numFmtId="165" fontId="0" fillId="0" borderId="13" xfId="0" applyNumberFormat="1" applyBorder="1"/>
    <xf numFmtId="165" fontId="0" fillId="0" borderId="24" xfId="0" applyNumberFormat="1" applyBorder="1"/>
    <xf numFmtId="0" fontId="3" fillId="0" borderId="3" xfId="0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 wrapText="1"/>
    </xf>
    <xf numFmtId="43" fontId="1" fillId="0" borderId="19" xfId="1" applyFont="1" applyBorder="1" applyAlignment="1">
      <alignment horizontal="center" vertical="center" wrapText="1"/>
    </xf>
    <xf numFmtId="43" fontId="1" fillId="0" borderId="10" xfId="1" applyFont="1" applyFill="1" applyBorder="1"/>
    <xf numFmtId="43" fontId="1" fillId="0" borderId="9" xfId="1" applyFont="1" applyFill="1" applyBorder="1"/>
    <xf numFmtId="43" fontId="1" fillId="0" borderId="10" xfId="1" applyFont="1" applyBorder="1"/>
    <xf numFmtId="43" fontId="1" fillId="0" borderId="13" xfId="1" applyFont="1" applyBorder="1"/>
    <xf numFmtId="43" fontId="1" fillId="0" borderId="14" xfId="1" applyFont="1" applyBorder="1"/>
    <xf numFmtId="43" fontId="3" fillId="0" borderId="15" xfId="1" applyFont="1" applyBorder="1" applyAlignment="1">
      <alignment vertical="center"/>
    </xf>
    <xf numFmtId="43" fontId="1" fillId="0" borderId="9" xfId="1" applyFont="1" applyBorder="1"/>
    <xf numFmtId="43" fontId="1" fillId="0" borderId="13" xfId="1" applyFont="1" applyFill="1" applyBorder="1"/>
    <xf numFmtId="0" fontId="0" fillId="0" borderId="10" xfId="0" applyBorder="1"/>
    <xf numFmtId="4" fontId="0" fillId="0" borderId="10" xfId="0" applyNumberFormat="1" applyBorder="1"/>
    <xf numFmtId="0" fontId="3" fillId="0" borderId="25" xfId="0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0" fillId="0" borderId="16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/>
    </xf>
    <xf numFmtId="164" fontId="3" fillId="0" borderId="21" xfId="1" applyNumberFormat="1" applyFont="1" applyBorder="1" applyAlignment="1">
      <alignment horizontal="center" vertical="center"/>
    </xf>
    <xf numFmtId="43" fontId="1" fillId="0" borderId="21" xfId="1" applyNumberFormat="1" applyFont="1" applyBorder="1" applyAlignment="1">
      <alignment horizontal="center" vertical="center" wrapText="1"/>
    </xf>
    <xf numFmtId="43" fontId="1" fillId="0" borderId="22" xfId="1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3" fontId="2" fillId="0" borderId="0" xfId="0" applyNumberFormat="1" applyFont="1"/>
    <xf numFmtId="0" fontId="2" fillId="3" borderId="0" xfId="0" applyFont="1" applyFill="1" applyAlignment="1">
      <alignment wrapText="1"/>
    </xf>
    <xf numFmtId="0" fontId="2" fillId="3" borderId="0" xfId="0" applyFont="1" applyFill="1"/>
    <xf numFmtId="3" fontId="2" fillId="3" borderId="0" xfId="0" applyNumberFormat="1" applyFont="1" applyFill="1"/>
    <xf numFmtId="0" fontId="6" fillId="3" borderId="0" xfId="0" applyFont="1" applyFill="1"/>
    <xf numFmtId="3" fontId="6" fillId="3" borderId="0" xfId="0" applyNumberFormat="1" applyFont="1" applyFill="1"/>
    <xf numFmtId="43" fontId="1" fillId="0" borderId="17" xfId="1" applyNumberFormat="1" applyFont="1" applyBorder="1"/>
    <xf numFmtId="43" fontId="1" fillId="0" borderId="24" xfId="1" applyFont="1" applyBorder="1"/>
    <xf numFmtId="0" fontId="0" fillId="0" borderId="10" xfId="0" applyBorder="1" applyAlignment="1">
      <alignment wrapText="1"/>
    </xf>
    <xf numFmtId="0" fontId="0" fillId="0" borderId="17" xfId="0" applyBorder="1"/>
    <xf numFmtId="164" fontId="1" fillId="0" borderId="17" xfId="1" applyNumberFormat="1" applyFont="1" applyBorder="1"/>
    <xf numFmtId="43" fontId="1" fillId="0" borderId="11" xfId="1" applyFont="1" applyBorder="1"/>
    <xf numFmtId="0" fontId="0" fillId="2" borderId="13" xfId="0" applyFill="1" applyBorder="1"/>
    <xf numFmtId="164" fontId="1" fillId="2" borderId="10" xfId="1" applyNumberFormat="1" applyFont="1" applyFill="1" applyBorder="1"/>
    <xf numFmtId="43" fontId="1" fillId="2" borderId="10" xfId="1" applyNumberFormat="1" applyFont="1" applyFill="1" applyBorder="1"/>
    <xf numFmtId="43" fontId="1" fillId="2" borderId="13" xfId="1" applyFont="1" applyFill="1" applyBorder="1"/>
    <xf numFmtId="43" fontId="1" fillId="2" borderId="10" xfId="1" applyFont="1" applyFill="1" applyBorder="1"/>
    <xf numFmtId="0" fontId="0" fillId="2" borderId="13" xfId="0" applyFill="1" applyBorder="1" applyAlignment="1">
      <alignment wrapText="1"/>
    </xf>
    <xf numFmtId="164" fontId="1" fillId="2" borderId="11" xfId="1" applyNumberFormat="1" applyFont="1" applyFill="1" applyBorder="1"/>
    <xf numFmtId="43" fontId="1" fillId="2" borderId="11" xfId="1" applyNumberFormat="1" applyFont="1" applyFill="1" applyBorder="1"/>
    <xf numFmtId="43" fontId="1" fillId="2" borderId="14" xfId="1" applyFont="1" applyFill="1" applyBorder="1"/>
    <xf numFmtId="0" fontId="0" fillId="2" borderId="14" xfId="0" applyFill="1" applyBorder="1"/>
    <xf numFmtId="0" fontId="0" fillId="2" borderId="10" xfId="0" applyFill="1" applyBorder="1"/>
    <xf numFmtId="0" fontId="0" fillId="0" borderId="13" xfId="0" applyFill="1" applyBorder="1"/>
    <xf numFmtId="164" fontId="1" fillId="0" borderId="9" xfId="1" applyNumberFormat="1" applyFont="1" applyFill="1" applyBorder="1"/>
    <xf numFmtId="0" fontId="0" fillId="0" borderId="12" xfId="0" applyFill="1" applyBorder="1"/>
    <xf numFmtId="164" fontId="1" fillId="2" borderId="9" xfId="1" applyNumberFormat="1" applyFont="1" applyFill="1" applyBorder="1"/>
    <xf numFmtId="43" fontId="1" fillId="2" borderId="9" xfId="1" applyFont="1" applyFill="1" applyBorder="1"/>
    <xf numFmtId="0" fontId="0" fillId="2" borderId="12" xfId="0" applyFill="1" applyBorder="1"/>
    <xf numFmtId="43" fontId="3" fillId="0" borderId="18" xfId="1" applyNumberFormat="1" applyFont="1" applyBorder="1" applyAlignment="1">
      <alignment horizontal="center" vertical="center" wrapText="1"/>
    </xf>
    <xf numFmtId="0" fontId="3" fillId="0" borderId="13" xfId="0" applyFont="1" applyBorder="1"/>
    <xf numFmtId="164" fontId="3" fillId="0" borderId="10" xfId="1" applyNumberFormat="1" applyFont="1" applyBorder="1"/>
    <xf numFmtId="43" fontId="3" fillId="0" borderId="10" xfId="1" applyNumberFormat="1" applyFont="1" applyBorder="1"/>
    <xf numFmtId="0" fontId="0" fillId="2" borderId="10" xfId="0" applyFill="1" applyBorder="1" applyAlignment="1">
      <alignment wrapText="1"/>
    </xf>
    <xf numFmtId="0" fontId="0" fillId="3" borderId="13" xfId="0" applyFill="1" applyBorder="1"/>
    <xf numFmtId="43" fontId="1" fillId="2" borderId="14" xfId="1" applyNumberFormat="1" applyFont="1" applyFill="1" applyBorder="1"/>
    <xf numFmtId="164" fontId="1" fillId="3" borderId="11" xfId="1" applyNumberFormat="1" applyFont="1" applyFill="1" applyBorder="1"/>
    <xf numFmtId="43" fontId="1" fillId="3" borderId="11" xfId="1" applyNumberFormat="1" applyFont="1" applyFill="1" applyBorder="1"/>
    <xf numFmtId="43" fontId="1" fillId="3" borderId="14" xfId="1" applyFont="1" applyFill="1" applyBorder="1"/>
    <xf numFmtId="0" fontId="0" fillId="3" borderId="14" xfId="0" applyFill="1" applyBorder="1"/>
    <xf numFmtId="0" fontId="0" fillId="0" borderId="10" xfId="0" applyBorder="1" applyAlignment="1">
      <alignment horizontal="center"/>
    </xf>
    <xf numFmtId="165" fontId="0" fillId="0" borderId="10" xfId="0" applyNumberFormat="1" applyFill="1" applyBorder="1"/>
    <xf numFmtId="165" fontId="0" fillId="0" borderId="13" xfId="0" applyNumberFormat="1" applyFill="1" applyBorder="1"/>
    <xf numFmtId="164" fontId="1" fillId="0" borderId="10" xfId="1" applyNumberFormat="1" applyFont="1" applyFill="1" applyBorder="1"/>
    <xf numFmtId="0" fontId="0" fillId="0" borderId="10" xfId="0" applyFill="1" applyBorder="1"/>
    <xf numFmtId="164" fontId="0" fillId="2" borderId="9" xfId="1" applyNumberFormat="1" applyFont="1" applyFill="1" applyBorder="1"/>
    <xf numFmtId="4" fontId="0" fillId="0" borderId="0" xfId="0" applyNumberFormat="1"/>
    <xf numFmtId="16" fontId="0" fillId="0" borderId="10" xfId="0" applyNumberFormat="1" applyBorder="1"/>
    <xf numFmtId="14" fontId="0" fillId="0" borderId="0" xfId="0" applyNumberFormat="1"/>
    <xf numFmtId="43" fontId="0" fillId="0" borderId="10" xfId="1" applyFont="1" applyBorder="1"/>
    <xf numFmtId="0" fontId="0" fillId="0" borderId="26" xfId="0" applyBorder="1" applyAlignment="1">
      <alignment horizontal="center"/>
    </xf>
    <xf numFmtId="165" fontId="0" fillId="0" borderId="11" xfId="0" applyNumberFormat="1" applyBorder="1"/>
    <xf numFmtId="0" fontId="0" fillId="0" borderId="11" xfId="0" applyBorder="1"/>
    <xf numFmtId="0" fontId="3" fillId="0" borderId="3" xfId="0" applyFont="1" applyBorder="1"/>
    <xf numFmtId="43" fontId="3" fillId="0" borderId="3" xfId="1" applyFont="1" applyBorder="1"/>
    <xf numFmtId="0" fontId="0" fillId="0" borderId="3" xfId="0" applyBorder="1"/>
    <xf numFmtId="43" fontId="0" fillId="0" borderId="3" xfId="1" applyFont="1" applyBorder="1"/>
    <xf numFmtId="165" fontId="0" fillId="2" borderId="10" xfId="0" applyNumberFormat="1" applyFill="1" applyBorder="1"/>
    <xf numFmtId="165" fontId="0" fillId="2" borderId="13" xfId="0" applyNumberFormat="1" applyFill="1" applyBorder="1"/>
    <xf numFmtId="165" fontId="0" fillId="0" borderId="14" xfId="0" applyNumberFormat="1" applyBorder="1"/>
    <xf numFmtId="0" fontId="0" fillId="2" borderId="14" xfId="0" applyFill="1" applyBorder="1" applyAlignment="1">
      <alignment wrapText="1"/>
    </xf>
    <xf numFmtId="0" fontId="0" fillId="2" borderId="11" xfId="0" applyFill="1" applyBorder="1"/>
    <xf numFmtId="4" fontId="0" fillId="2" borderId="10" xfId="0" applyNumberFormat="1" applyFill="1" applyBorder="1"/>
    <xf numFmtId="43" fontId="1" fillId="2" borderId="13" xfId="1" applyNumberFormat="1" applyFont="1" applyFill="1" applyBorder="1"/>
    <xf numFmtId="43" fontId="2" fillId="0" borderId="10" xfId="1" applyFont="1" applyBorder="1"/>
    <xf numFmtId="0" fontId="2" fillId="0" borderId="12" xfId="0" applyFont="1" applyBorder="1"/>
    <xf numFmtId="0" fontId="0" fillId="0" borderId="14" xfId="0" applyBorder="1" applyAlignment="1">
      <alignment wrapText="1"/>
    </xf>
    <xf numFmtId="0" fontId="2" fillId="0" borderId="13" xfId="0" applyFont="1" applyBorder="1" applyAlignment="1">
      <alignment wrapText="1"/>
    </xf>
    <xf numFmtId="164" fontId="2" fillId="0" borderId="11" xfId="1" applyNumberFormat="1" applyFont="1" applyBorder="1"/>
    <xf numFmtId="43" fontId="2" fillId="0" borderId="11" xfId="1" applyNumberFormat="1" applyFont="1" applyBorder="1"/>
    <xf numFmtId="43" fontId="2" fillId="0" borderId="14" xfId="1" applyFont="1" applyBorder="1"/>
    <xf numFmtId="0" fontId="2" fillId="0" borderId="14" xfId="0" applyFont="1" applyBorder="1"/>
    <xf numFmtId="0" fontId="0" fillId="0" borderId="13" xfId="0" applyFont="1" applyBorder="1"/>
    <xf numFmtId="0" fontId="0" fillId="0" borderId="9" xfId="1" applyNumberFormat="1" applyFont="1" applyBorder="1" applyAlignment="1">
      <alignment horizontal="left"/>
    </xf>
    <xf numFmtId="43" fontId="0" fillId="0" borderId="10" xfId="1" applyFont="1" applyFill="1" applyBorder="1"/>
    <xf numFmtId="10" fontId="0" fillId="0" borderId="0" xfId="0" applyNumberFormat="1"/>
    <xf numFmtId="166" fontId="0" fillId="0" borderId="0" xfId="3" applyNumberFormat="1" applyFont="1"/>
    <xf numFmtId="165" fontId="0" fillId="0" borderId="11" xfId="0" applyNumberFormat="1" applyFill="1" applyBorder="1"/>
    <xf numFmtId="0" fontId="0" fillId="0" borderId="11" xfId="0" applyFill="1" applyBorder="1"/>
    <xf numFmtId="164" fontId="1" fillId="0" borderId="11" xfId="1" applyNumberFormat="1" applyFont="1" applyFill="1" applyBorder="1"/>
    <xf numFmtId="43" fontId="1" fillId="0" borderId="11" xfId="1" applyNumberFormat="1" applyFont="1" applyFill="1" applyBorder="1"/>
    <xf numFmtId="43" fontId="1" fillId="0" borderId="14" xfId="1" applyFont="1" applyFill="1" applyBorder="1"/>
  </cellXfs>
  <cellStyles count="4">
    <cellStyle name="Comma" xfId="1" builtinId="3"/>
    <cellStyle name="Normal" xfId="0" builtinId="0"/>
    <cellStyle name="Normal 2" xfId="2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49"/>
  <sheetViews>
    <sheetView topLeftCell="A106" zoomScale="85" zoomScaleNormal="85" workbookViewId="0">
      <selection activeCell="A38" sqref="A38"/>
    </sheetView>
  </sheetViews>
  <sheetFormatPr defaultRowHeight="15" x14ac:dyDescent="0.25"/>
  <cols>
    <col min="1" max="1" width="75" bestFit="1" customWidth="1"/>
  </cols>
  <sheetData>
    <row r="2" spans="1:3" x14ac:dyDescent="0.25">
      <c r="A2" t="s">
        <v>31</v>
      </c>
      <c r="C2" s="1">
        <v>5000</v>
      </c>
    </row>
    <row r="3" spans="1:3" x14ac:dyDescent="0.25">
      <c r="A3" t="s">
        <v>32</v>
      </c>
      <c r="C3" s="1">
        <v>6000</v>
      </c>
    </row>
    <row r="4" spans="1:3" x14ac:dyDescent="0.25">
      <c r="A4" t="s">
        <v>33</v>
      </c>
      <c r="C4" s="1">
        <v>10000</v>
      </c>
    </row>
    <row r="5" spans="1:3" x14ac:dyDescent="0.25">
      <c r="A5" t="s">
        <v>34</v>
      </c>
      <c r="C5" s="1">
        <v>1800</v>
      </c>
    </row>
    <row r="6" spans="1:3" x14ac:dyDescent="0.25">
      <c r="A6" t="s">
        <v>35</v>
      </c>
      <c r="C6" s="1">
        <v>18000</v>
      </c>
    </row>
    <row r="7" spans="1:3" x14ac:dyDescent="0.25">
      <c r="A7" t="s">
        <v>36</v>
      </c>
      <c r="C7" s="1">
        <v>1200</v>
      </c>
    </row>
    <row r="8" spans="1:3" x14ac:dyDescent="0.25">
      <c r="A8" t="s">
        <v>37</v>
      </c>
      <c r="C8" s="1">
        <v>1000</v>
      </c>
    </row>
    <row r="9" spans="1:3" x14ac:dyDescent="0.25">
      <c r="A9" t="s">
        <v>38</v>
      </c>
      <c r="C9" s="1">
        <v>6000</v>
      </c>
    </row>
    <row r="10" spans="1:3" x14ac:dyDescent="0.25">
      <c r="A10" t="s">
        <v>39</v>
      </c>
      <c r="C10" s="1">
        <v>1500</v>
      </c>
    </row>
    <row r="11" spans="1:3" x14ac:dyDescent="0.25">
      <c r="A11" t="s">
        <v>40</v>
      </c>
      <c r="C11" s="1">
        <v>2000</v>
      </c>
    </row>
    <row r="12" spans="1:3" x14ac:dyDescent="0.25">
      <c r="A12" t="s">
        <v>41</v>
      </c>
      <c r="C12" s="1">
        <v>4000</v>
      </c>
    </row>
    <row r="13" spans="1:3" x14ac:dyDescent="0.25">
      <c r="C13" s="1">
        <v>56500</v>
      </c>
    </row>
    <row r="15" spans="1:3" x14ac:dyDescent="0.25">
      <c r="A15" t="s">
        <v>42</v>
      </c>
    </row>
    <row r="16" spans="1:3" x14ac:dyDescent="0.25">
      <c r="A16" t="s">
        <v>43</v>
      </c>
      <c r="C16" s="1">
        <v>5000</v>
      </c>
    </row>
    <row r="17" spans="1:3" x14ac:dyDescent="0.25">
      <c r="A17" t="s">
        <v>44</v>
      </c>
      <c r="C17" s="1">
        <v>9032</v>
      </c>
    </row>
    <row r="18" spans="1:3" x14ac:dyDescent="0.25">
      <c r="A18" t="s">
        <v>45</v>
      </c>
      <c r="C18" s="1">
        <v>3000</v>
      </c>
    </row>
    <row r="19" spans="1:3" x14ac:dyDescent="0.25">
      <c r="A19" t="s">
        <v>46</v>
      </c>
      <c r="C19" s="1">
        <v>2000</v>
      </c>
    </row>
    <row r="20" spans="1:3" x14ac:dyDescent="0.25">
      <c r="A20" t="s">
        <v>47</v>
      </c>
      <c r="C20" s="1">
        <v>1500</v>
      </c>
    </row>
    <row r="21" spans="1:3" x14ac:dyDescent="0.25">
      <c r="A21" t="s">
        <v>48</v>
      </c>
      <c r="C21">
        <v>200</v>
      </c>
    </row>
    <row r="22" spans="1:3" x14ac:dyDescent="0.25">
      <c r="A22" t="s">
        <v>49</v>
      </c>
      <c r="C22" s="1">
        <v>1000</v>
      </c>
    </row>
    <row r="23" spans="1:3" x14ac:dyDescent="0.25">
      <c r="A23" t="s">
        <v>50</v>
      </c>
      <c r="C23">
        <v>400</v>
      </c>
    </row>
    <row r="24" spans="1:3" x14ac:dyDescent="0.25">
      <c r="A24" t="s">
        <v>51</v>
      </c>
      <c r="C24" t="s">
        <v>52</v>
      </c>
    </row>
    <row r="25" spans="1:3" x14ac:dyDescent="0.25">
      <c r="A25" t="s">
        <v>53</v>
      </c>
    </row>
    <row r="26" spans="1:3" x14ac:dyDescent="0.25">
      <c r="A26" t="s">
        <v>54</v>
      </c>
      <c r="C26" s="1">
        <v>2000</v>
      </c>
    </row>
    <row r="27" spans="1:3" x14ac:dyDescent="0.25">
      <c r="C27" s="1">
        <v>24132</v>
      </c>
    </row>
    <row r="29" spans="1:3" x14ac:dyDescent="0.25">
      <c r="A29" t="s">
        <v>55</v>
      </c>
      <c r="C29" t="s">
        <v>52</v>
      </c>
    </row>
    <row r="31" spans="1:3" x14ac:dyDescent="0.25">
      <c r="A31" t="s">
        <v>56</v>
      </c>
      <c r="C31" s="1">
        <v>1648480</v>
      </c>
    </row>
    <row r="32" spans="1:3" x14ac:dyDescent="0.25">
      <c r="A32" t="s">
        <v>57</v>
      </c>
    </row>
    <row r="34" spans="1:3" x14ac:dyDescent="0.25">
      <c r="A34" t="s">
        <v>58</v>
      </c>
    </row>
    <row r="35" spans="1:3" x14ac:dyDescent="0.25">
      <c r="A35" t="s">
        <v>59</v>
      </c>
    </row>
    <row r="36" spans="1:3" x14ac:dyDescent="0.25">
      <c r="A36" t="s">
        <v>60</v>
      </c>
      <c r="C36" s="1">
        <v>5000</v>
      </c>
    </row>
    <row r="37" spans="1:3" x14ac:dyDescent="0.25">
      <c r="A37" t="s">
        <v>61</v>
      </c>
      <c r="C37" s="1">
        <v>5000</v>
      </c>
    </row>
    <row r="38" spans="1:3" x14ac:dyDescent="0.25">
      <c r="A38" t="s">
        <v>62</v>
      </c>
      <c r="C38" s="1">
        <v>3000</v>
      </c>
    </row>
    <row r="39" spans="1:3" x14ac:dyDescent="0.25">
      <c r="A39" t="s">
        <v>63</v>
      </c>
      <c r="C39" s="1">
        <v>2500</v>
      </c>
    </row>
    <row r="40" spans="1:3" x14ac:dyDescent="0.25">
      <c r="C40" s="1">
        <v>15500</v>
      </c>
    </row>
    <row r="41" spans="1:3" x14ac:dyDescent="0.25">
      <c r="A41" t="s">
        <v>64</v>
      </c>
    </row>
    <row r="42" spans="1:3" x14ac:dyDescent="0.25">
      <c r="A42" t="s">
        <v>65</v>
      </c>
      <c r="C42" s="1">
        <v>3600</v>
      </c>
    </row>
    <row r="43" spans="1:3" x14ac:dyDescent="0.25">
      <c r="A43" t="s">
        <v>61</v>
      </c>
      <c r="C43" t="s">
        <v>52</v>
      </c>
    </row>
    <row r="44" spans="1:3" x14ac:dyDescent="0.25">
      <c r="A44" t="s">
        <v>66</v>
      </c>
      <c r="C44" t="s">
        <v>52</v>
      </c>
    </row>
    <row r="45" spans="1:3" x14ac:dyDescent="0.25">
      <c r="A45" t="s">
        <v>67</v>
      </c>
      <c r="C45" t="s">
        <v>52</v>
      </c>
    </row>
    <row r="46" spans="1:3" x14ac:dyDescent="0.25">
      <c r="C46" s="1">
        <v>3600</v>
      </c>
    </row>
    <row r="48" spans="1:3" x14ac:dyDescent="0.25">
      <c r="A48" t="s">
        <v>68</v>
      </c>
      <c r="C48" s="1">
        <v>19100</v>
      </c>
    </row>
    <row r="50" spans="1:3" x14ac:dyDescent="0.25">
      <c r="A50" t="s">
        <v>69</v>
      </c>
      <c r="C50" s="1">
        <v>1667580</v>
      </c>
    </row>
    <row r="51" spans="1:3" x14ac:dyDescent="0.25">
      <c r="A51" t="s">
        <v>70</v>
      </c>
    </row>
    <row r="53" spans="1:3" x14ac:dyDescent="0.25">
      <c r="A53" t="s">
        <v>0</v>
      </c>
      <c r="C53" s="1">
        <v>10000</v>
      </c>
    </row>
    <row r="54" spans="1:3" x14ac:dyDescent="0.25">
      <c r="A54" t="s">
        <v>1</v>
      </c>
      <c r="C54" s="1">
        <v>5000</v>
      </c>
    </row>
    <row r="55" spans="1:3" x14ac:dyDescent="0.25">
      <c r="A55" t="s">
        <v>2</v>
      </c>
      <c r="C55" s="1">
        <v>105000</v>
      </c>
    </row>
    <row r="56" spans="1:3" x14ac:dyDescent="0.25">
      <c r="A56" t="s">
        <v>3</v>
      </c>
      <c r="C56" s="1">
        <v>23000</v>
      </c>
    </row>
    <row r="57" spans="1:3" x14ac:dyDescent="0.25">
      <c r="A57" t="s">
        <v>4</v>
      </c>
      <c r="C57" s="1">
        <v>12000</v>
      </c>
    </row>
    <row r="58" spans="1:3" x14ac:dyDescent="0.25">
      <c r="A58" t="s">
        <v>5</v>
      </c>
      <c r="C58" s="1">
        <v>30000</v>
      </c>
    </row>
    <row r="59" spans="1:3" x14ac:dyDescent="0.25">
      <c r="A59" t="s">
        <v>6</v>
      </c>
      <c r="C59" s="1">
        <v>8000</v>
      </c>
    </row>
    <row r="62" spans="1:3" x14ac:dyDescent="0.25">
      <c r="A62" t="s">
        <v>71</v>
      </c>
    </row>
    <row r="63" spans="1:3" ht="30" x14ac:dyDescent="0.25">
      <c r="A63" s="82" t="s">
        <v>72</v>
      </c>
      <c r="B63" s="83"/>
      <c r="C63" s="84">
        <v>40000</v>
      </c>
    </row>
    <row r="64" spans="1:3" x14ac:dyDescent="0.25">
      <c r="A64" s="83" t="s">
        <v>73</v>
      </c>
      <c r="B64" s="83"/>
      <c r="C64" s="84">
        <v>20000</v>
      </c>
    </row>
    <row r="65" spans="1:3" x14ac:dyDescent="0.25">
      <c r="A65" s="83" t="s">
        <v>74</v>
      </c>
      <c r="B65" s="83"/>
      <c r="C65" s="84">
        <v>30000</v>
      </c>
    </row>
    <row r="66" spans="1:3" x14ac:dyDescent="0.25">
      <c r="A66" s="85" t="s">
        <v>75</v>
      </c>
      <c r="B66" s="85"/>
      <c r="C66" s="86">
        <v>62500</v>
      </c>
    </row>
    <row r="67" spans="1:3" x14ac:dyDescent="0.25">
      <c r="A67" t="s">
        <v>76</v>
      </c>
      <c r="C67" s="1">
        <v>42500</v>
      </c>
    </row>
    <row r="68" spans="1:3" x14ac:dyDescent="0.25">
      <c r="A68" t="s">
        <v>77</v>
      </c>
      <c r="C68" s="1">
        <v>25500</v>
      </c>
    </row>
    <row r="69" spans="1:3" x14ac:dyDescent="0.25">
      <c r="A69" s="9" t="s">
        <v>78</v>
      </c>
      <c r="B69" s="9"/>
      <c r="C69" s="81">
        <v>50000</v>
      </c>
    </row>
    <row r="70" spans="1:3" x14ac:dyDescent="0.25">
      <c r="A70" s="9" t="s">
        <v>79</v>
      </c>
      <c r="B70" s="9"/>
      <c r="C70" s="9" t="s">
        <v>52</v>
      </c>
    </row>
    <row r="71" spans="1:3" x14ac:dyDescent="0.25">
      <c r="A71" s="9" t="s">
        <v>80</v>
      </c>
      <c r="B71" s="9"/>
      <c r="C71" s="9" t="s">
        <v>52</v>
      </c>
    </row>
    <row r="72" spans="1:3" x14ac:dyDescent="0.25">
      <c r="A72" s="9" t="s">
        <v>81</v>
      </c>
      <c r="B72" s="9"/>
      <c r="C72" s="9" t="s">
        <v>52</v>
      </c>
    </row>
    <row r="73" spans="1:3" x14ac:dyDescent="0.25">
      <c r="A73" s="9" t="s">
        <v>82</v>
      </c>
      <c r="C73" t="s">
        <v>52</v>
      </c>
    </row>
    <row r="74" spans="1:3" x14ac:dyDescent="0.25">
      <c r="A74" t="s">
        <v>83</v>
      </c>
      <c r="C74" t="s">
        <v>52</v>
      </c>
    </row>
    <row r="75" spans="1:3" x14ac:dyDescent="0.25">
      <c r="A75" t="s">
        <v>84</v>
      </c>
      <c r="C75" t="s">
        <v>52</v>
      </c>
    </row>
    <row r="76" spans="1:3" x14ac:dyDescent="0.25">
      <c r="A76" s="9" t="s">
        <v>85</v>
      </c>
      <c r="B76" s="9"/>
      <c r="C76" s="81">
        <v>30000</v>
      </c>
    </row>
    <row r="77" spans="1:3" x14ac:dyDescent="0.25">
      <c r="A77" s="9" t="s">
        <v>86</v>
      </c>
    </row>
    <row r="78" spans="1:3" x14ac:dyDescent="0.25">
      <c r="A78" t="s">
        <v>87</v>
      </c>
    </row>
    <row r="79" spans="1:3" x14ac:dyDescent="0.25">
      <c r="A79" t="s">
        <v>88</v>
      </c>
      <c r="C79" s="1">
        <v>180000</v>
      </c>
    </row>
    <row r="80" spans="1:3" x14ac:dyDescent="0.25">
      <c r="A80" t="s">
        <v>89</v>
      </c>
      <c r="C80" s="1">
        <v>30000</v>
      </c>
    </row>
    <row r="81" spans="1:3" x14ac:dyDescent="0.25">
      <c r="A81" t="s">
        <v>90</v>
      </c>
      <c r="C81" t="s">
        <v>52</v>
      </c>
    </row>
    <row r="82" spans="1:3" x14ac:dyDescent="0.25">
      <c r="A82" t="s">
        <v>91</v>
      </c>
      <c r="C82" t="s">
        <v>52</v>
      </c>
    </row>
    <row r="83" spans="1:3" x14ac:dyDescent="0.25">
      <c r="A83" t="s">
        <v>92</v>
      </c>
    </row>
    <row r="84" spans="1:3" x14ac:dyDescent="0.25">
      <c r="A84" t="s">
        <v>93</v>
      </c>
      <c r="C84" s="1">
        <v>100000</v>
      </c>
    </row>
    <row r="85" spans="1:3" x14ac:dyDescent="0.25">
      <c r="A85" t="s">
        <v>94</v>
      </c>
      <c r="C85" s="1">
        <v>15000</v>
      </c>
    </row>
    <row r="86" spans="1:3" x14ac:dyDescent="0.25">
      <c r="A86" t="s">
        <v>95</v>
      </c>
      <c r="C86" t="s">
        <v>52</v>
      </c>
    </row>
    <row r="87" spans="1:3" x14ac:dyDescent="0.25">
      <c r="A87" t="s">
        <v>96</v>
      </c>
      <c r="C87" t="s">
        <v>52</v>
      </c>
    </row>
    <row r="88" spans="1:3" x14ac:dyDescent="0.25">
      <c r="A88" t="s">
        <v>97</v>
      </c>
      <c r="C88" t="s">
        <v>52</v>
      </c>
    </row>
    <row r="89" spans="1:3" x14ac:dyDescent="0.25">
      <c r="A89" t="s">
        <v>98</v>
      </c>
      <c r="C89" t="s">
        <v>52</v>
      </c>
    </row>
    <row r="90" spans="1:3" x14ac:dyDescent="0.25">
      <c r="A90" t="s">
        <v>99</v>
      </c>
      <c r="C90" t="s">
        <v>52</v>
      </c>
    </row>
    <row r="91" spans="1:3" x14ac:dyDescent="0.25">
      <c r="A91" t="s">
        <v>100</v>
      </c>
    </row>
    <row r="92" spans="1:3" x14ac:dyDescent="0.25">
      <c r="A92" t="s">
        <v>101</v>
      </c>
      <c r="C92" s="1">
        <v>600000</v>
      </c>
    </row>
    <row r="93" spans="1:3" x14ac:dyDescent="0.25">
      <c r="A93" t="s">
        <v>102</v>
      </c>
      <c r="C93" s="1">
        <v>60000</v>
      </c>
    </row>
    <row r="94" spans="1:3" x14ac:dyDescent="0.25">
      <c r="A94" t="s">
        <v>103</v>
      </c>
    </row>
    <row r="95" spans="1:3" x14ac:dyDescent="0.25">
      <c r="A95" t="s">
        <v>104</v>
      </c>
      <c r="C95" s="1">
        <v>174550</v>
      </c>
    </row>
    <row r="96" spans="1:3" x14ac:dyDescent="0.25">
      <c r="A96" t="s">
        <v>105</v>
      </c>
      <c r="C96" s="1">
        <v>20000</v>
      </c>
    </row>
    <row r="97" spans="1:3" x14ac:dyDescent="0.25">
      <c r="A97" t="s">
        <v>106</v>
      </c>
    </row>
    <row r="98" spans="1:3" x14ac:dyDescent="0.25">
      <c r="A98" t="s">
        <v>107</v>
      </c>
      <c r="C98" s="1">
        <v>200000</v>
      </c>
    </row>
    <row r="99" spans="1:3" x14ac:dyDescent="0.25">
      <c r="A99" t="s">
        <v>108</v>
      </c>
      <c r="C99" s="1">
        <v>200000</v>
      </c>
    </row>
    <row r="100" spans="1:3" x14ac:dyDescent="0.25">
      <c r="A100" t="s">
        <v>109</v>
      </c>
      <c r="C100" t="s">
        <v>52</v>
      </c>
    </row>
    <row r="101" spans="1:3" x14ac:dyDescent="0.25">
      <c r="A101" t="s">
        <v>110</v>
      </c>
      <c r="C101" t="s">
        <v>52</v>
      </c>
    </row>
    <row r="102" spans="1:3" x14ac:dyDescent="0.25">
      <c r="A102" t="s">
        <v>111</v>
      </c>
      <c r="C102" s="1">
        <v>20000</v>
      </c>
    </row>
    <row r="103" spans="1:3" x14ac:dyDescent="0.25">
      <c r="A103" t="s">
        <v>112</v>
      </c>
      <c r="C103" s="1">
        <v>1900050</v>
      </c>
    </row>
    <row r="105" spans="1:3" x14ac:dyDescent="0.25">
      <c r="A105" t="s">
        <v>113</v>
      </c>
      <c r="C105" s="1">
        <v>1900050</v>
      </c>
    </row>
    <row r="106" spans="1:3" x14ac:dyDescent="0.25">
      <c r="A106" t="s">
        <v>114</v>
      </c>
    </row>
    <row r="107" spans="1:3" x14ac:dyDescent="0.25">
      <c r="A107" s="9" t="s">
        <v>115</v>
      </c>
      <c r="B107" s="9"/>
      <c r="C107" s="81">
        <v>10000</v>
      </c>
    </row>
    <row r="108" spans="1:3" x14ac:dyDescent="0.25">
      <c r="A108" s="9" t="s">
        <v>116</v>
      </c>
      <c r="B108" s="9"/>
      <c r="C108" s="81">
        <v>120000</v>
      </c>
    </row>
    <row r="109" spans="1:3" x14ac:dyDescent="0.25">
      <c r="A109" t="s">
        <v>117</v>
      </c>
      <c r="C109" s="1">
        <v>120000</v>
      </c>
    </row>
    <row r="110" spans="1:3" x14ac:dyDescent="0.25">
      <c r="A110" t="s">
        <v>118</v>
      </c>
      <c r="C110" s="1">
        <v>20000</v>
      </c>
    </row>
    <row r="111" spans="1:3" x14ac:dyDescent="0.25">
      <c r="A111" t="s">
        <v>119</v>
      </c>
      <c r="C111" s="1">
        <v>120000</v>
      </c>
    </row>
    <row r="112" spans="1:3" x14ac:dyDescent="0.25">
      <c r="A112" s="9" t="s">
        <v>120</v>
      </c>
      <c r="B112" s="9"/>
      <c r="C112" s="81">
        <v>100000</v>
      </c>
    </row>
    <row r="113" spans="1:3" x14ac:dyDescent="0.25">
      <c r="A113" t="s">
        <v>121</v>
      </c>
    </row>
    <row r="114" spans="1:3" x14ac:dyDescent="0.25">
      <c r="A114" s="9" t="s">
        <v>122</v>
      </c>
      <c r="B114" s="9"/>
      <c r="C114" s="81">
        <v>4000</v>
      </c>
    </row>
    <row r="115" spans="1:3" x14ac:dyDescent="0.25">
      <c r="A115" s="9" t="s">
        <v>123</v>
      </c>
      <c r="B115" s="9"/>
      <c r="C115" s="81">
        <v>10000</v>
      </c>
    </row>
    <row r="116" spans="1:3" x14ac:dyDescent="0.25">
      <c r="A116" s="9" t="s">
        <v>124</v>
      </c>
      <c r="B116" s="9"/>
      <c r="C116" s="81">
        <v>10000</v>
      </c>
    </row>
    <row r="117" spans="1:3" x14ac:dyDescent="0.25">
      <c r="A117" t="s">
        <v>125</v>
      </c>
      <c r="C117" t="s">
        <v>52</v>
      </c>
    </row>
    <row r="118" spans="1:3" x14ac:dyDescent="0.25">
      <c r="A118" t="s">
        <v>126</v>
      </c>
      <c r="C118" t="s">
        <v>52</v>
      </c>
    </row>
    <row r="119" spans="1:3" x14ac:dyDescent="0.25">
      <c r="A119" t="s">
        <v>127</v>
      </c>
      <c r="C119" t="s">
        <v>52</v>
      </c>
    </row>
    <row r="120" spans="1:3" x14ac:dyDescent="0.25">
      <c r="A120" t="s">
        <v>111</v>
      </c>
      <c r="C120" s="1">
        <v>45000</v>
      </c>
    </row>
    <row r="121" spans="1:3" x14ac:dyDescent="0.25">
      <c r="C121" s="1">
        <v>559000</v>
      </c>
    </row>
    <row r="123" spans="1:3" x14ac:dyDescent="0.25">
      <c r="A123" t="s">
        <v>128</v>
      </c>
      <c r="C123" s="1">
        <v>559000</v>
      </c>
    </row>
    <row r="125" spans="1:3" x14ac:dyDescent="0.25">
      <c r="A125" t="s">
        <v>129</v>
      </c>
    </row>
    <row r="126" spans="1:3" x14ac:dyDescent="0.25">
      <c r="A126" s="9" t="s">
        <v>130</v>
      </c>
      <c r="B126" s="9"/>
      <c r="C126" s="81">
        <v>100000</v>
      </c>
    </row>
    <row r="127" spans="1:3" x14ac:dyDescent="0.25">
      <c r="A127" t="s">
        <v>131</v>
      </c>
    </row>
    <row r="128" spans="1:3" x14ac:dyDescent="0.25">
      <c r="A128" s="9" t="s">
        <v>132</v>
      </c>
      <c r="B128" s="9"/>
      <c r="C128" s="81">
        <v>9600</v>
      </c>
    </row>
    <row r="129" spans="1:3" x14ac:dyDescent="0.25">
      <c r="A129" t="s">
        <v>133</v>
      </c>
    </row>
    <row r="130" spans="1:3" x14ac:dyDescent="0.25">
      <c r="A130" s="9" t="s">
        <v>134</v>
      </c>
      <c r="B130" s="9"/>
      <c r="C130" s="81">
        <v>6500</v>
      </c>
    </row>
    <row r="131" spans="1:3" x14ac:dyDescent="0.25">
      <c r="A131" s="9" t="s">
        <v>135</v>
      </c>
      <c r="B131" s="9"/>
      <c r="C131" s="81">
        <v>10000</v>
      </c>
    </row>
    <row r="132" spans="1:3" x14ac:dyDescent="0.25">
      <c r="A132" s="9" t="s">
        <v>136</v>
      </c>
      <c r="B132" s="9"/>
      <c r="C132" s="81">
        <v>40000</v>
      </c>
    </row>
    <row r="133" spans="1:3" x14ac:dyDescent="0.25">
      <c r="A133" s="9" t="s">
        <v>137</v>
      </c>
      <c r="B133" s="9"/>
      <c r="C133" s="81">
        <v>27800</v>
      </c>
    </row>
    <row r="134" spans="1:3" x14ac:dyDescent="0.25">
      <c r="A134" s="9" t="s">
        <v>138</v>
      </c>
      <c r="B134" s="9"/>
      <c r="C134" s="81">
        <v>17200</v>
      </c>
    </row>
    <row r="135" spans="1:3" x14ac:dyDescent="0.25">
      <c r="A135" s="9" t="s">
        <v>139</v>
      </c>
      <c r="B135" s="9"/>
      <c r="C135" s="9" t="s">
        <v>52</v>
      </c>
    </row>
    <row r="136" spans="1:3" x14ac:dyDescent="0.25">
      <c r="A136" s="9" t="s">
        <v>140</v>
      </c>
      <c r="B136" s="9"/>
      <c r="C136" s="81">
        <v>8000</v>
      </c>
    </row>
    <row r="137" spans="1:3" x14ac:dyDescent="0.25">
      <c r="A137" s="9" t="s">
        <v>141</v>
      </c>
      <c r="B137" s="9"/>
      <c r="C137" s="81">
        <v>27600</v>
      </c>
    </row>
    <row r="138" spans="1:3" x14ac:dyDescent="0.25">
      <c r="A138" s="9" t="s">
        <v>142</v>
      </c>
      <c r="B138" s="9"/>
      <c r="C138" s="81">
        <v>10000</v>
      </c>
    </row>
    <row r="139" spans="1:3" x14ac:dyDescent="0.25">
      <c r="A139" t="s">
        <v>143</v>
      </c>
      <c r="C139" t="s">
        <v>52</v>
      </c>
    </row>
    <row r="140" spans="1:3" x14ac:dyDescent="0.25">
      <c r="A140" t="s">
        <v>144</v>
      </c>
      <c r="C140" s="1">
        <v>200000</v>
      </c>
    </row>
    <row r="141" spans="1:3" x14ac:dyDescent="0.25">
      <c r="A141" t="s">
        <v>145</v>
      </c>
      <c r="C141" s="1">
        <v>100000</v>
      </c>
    </row>
    <row r="142" spans="1:3" x14ac:dyDescent="0.25">
      <c r="A142" t="s">
        <v>146</v>
      </c>
      <c r="C142" t="s">
        <v>52</v>
      </c>
    </row>
    <row r="143" spans="1:3" x14ac:dyDescent="0.25">
      <c r="A143" t="s">
        <v>147</v>
      </c>
      <c r="C143" s="1">
        <v>556700</v>
      </c>
    </row>
    <row r="145" spans="1:3" x14ac:dyDescent="0.25">
      <c r="A145" t="s">
        <v>148</v>
      </c>
      <c r="C145" s="1">
        <v>556700</v>
      </c>
    </row>
    <row r="147" spans="1:3" x14ac:dyDescent="0.25">
      <c r="A147" t="s">
        <v>149</v>
      </c>
    </row>
    <row r="148" spans="1:3" x14ac:dyDescent="0.25">
      <c r="A148" s="9" t="s">
        <v>150</v>
      </c>
      <c r="B148" s="9"/>
      <c r="C148" s="81">
        <v>50000</v>
      </c>
    </row>
    <row r="149" spans="1:3" x14ac:dyDescent="0.25">
      <c r="A149" s="9" t="s">
        <v>151</v>
      </c>
      <c r="B149" s="9"/>
      <c r="C149" s="9" t="s">
        <v>52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23"/>
  <sheetViews>
    <sheetView workbookViewId="0">
      <selection activeCell="A27" sqref="A27"/>
    </sheetView>
  </sheetViews>
  <sheetFormatPr defaultRowHeight="15" x14ac:dyDescent="0.25"/>
  <cols>
    <col min="1" max="1" width="28.28515625" bestFit="1" customWidth="1"/>
    <col min="2" max="2" width="15.85546875" bestFit="1" customWidth="1"/>
  </cols>
  <sheetData>
    <row r="4" spans="1:2" x14ac:dyDescent="0.25">
      <c r="A4" s="134" t="s">
        <v>983</v>
      </c>
      <c r="B4" s="135" t="s">
        <v>984</v>
      </c>
    </row>
    <row r="5" spans="1:2" x14ac:dyDescent="0.25">
      <c r="A5" s="136" t="s">
        <v>985</v>
      </c>
      <c r="B5" s="137">
        <v>3000</v>
      </c>
    </row>
    <row r="6" spans="1:2" x14ac:dyDescent="0.25">
      <c r="A6" s="136" t="s">
        <v>986</v>
      </c>
      <c r="B6" s="137">
        <v>2608</v>
      </c>
    </row>
    <row r="7" spans="1:2" x14ac:dyDescent="0.25">
      <c r="A7" s="136" t="s">
        <v>987</v>
      </c>
      <c r="B7" s="137">
        <v>1700</v>
      </c>
    </row>
    <row r="8" spans="1:2" x14ac:dyDescent="0.25">
      <c r="A8" s="136" t="s">
        <v>988</v>
      </c>
      <c r="B8" s="137">
        <v>1700</v>
      </c>
    </row>
    <row r="9" spans="1:2" x14ac:dyDescent="0.25">
      <c r="A9" s="136" t="s">
        <v>989</v>
      </c>
      <c r="B9" s="137">
        <v>1600</v>
      </c>
    </row>
    <row r="10" spans="1:2" x14ac:dyDescent="0.25">
      <c r="A10" s="136" t="s">
        <v>990</v>
      </c>
      <c r="B10" s="137">
        <v>2500</v>
      </c>
    </row>
    <row r="11" spans="1:2" x14ac:dyDescent="0.25">
      <c r="A11" s="136" t="s">
        <v>991</v>
      </c>
      <c r="B11" s="137">
        <v>59000</v>
      </c>
    </row>
    <row r="12" spans="1:2" x14ac:dyDescent="0.25">
      <c r="A12" s="134" t="s">
        <v>210</v>
      </c>
      <c r="B12" s="135">
        <v>72108</v>
      </c>
    </row>
    <row r="14" spans="1:2" x14ac:dyDescent="0.25">
      <c r="A14" s="134" t="s">
        <v>992</v>
      </c>
      <c r="B14" s="135" t="s">
        <v>984</v>
      </c>
    </row>
    <row r="15" spans="1:2" x14ac:dyDescent="0.25">
      <c r="A15" s="136" t="s">
        <v>993</v>
      </c>
      <c r="B15" s="137">
        <v>75000</v>
      </c>
    </row>
    <row r="16" spans="1:2" x14ac:dyDescent="0.25">
      <c r="A16" s="136" t="s">
        <v>994</v>
      </c>
      <c r="B16" s="137">
        <v>55000</v>
      </c>
    </row>
    <row r="17" spans="1:2" x14ac:dyDescent="0.25">
      <c r="A17" s="134" t="s">
        <v>210</v>
      </c>
      <c r="B17" s="135">
        <v>130000</v>
      </c>
    </row>
    <row r="19" spans="1:2" x14ac:dyDescent="0.25">
      <c r="A19" s="134" t="s">
        <v>995</v>
      </c>
      <c r="B19" s="135" t="s">
        <v>984</v>
      </c>
    </row>
    <row r="20" spans="1:2" x14ac:dyDescent="0.25">
      <c r="A20" s="136" t="s">
        <v>996</v>
      </c>
      <c r="B20" s="137">
        <v>120000</v>
      </c>
    </row>
    <row r="21" spans="1:2" x14ac:dyDescent="0.25">
      <c r="A21" s="136" t="s">
        <v>996</v>
      </c>
      <c r="B21" s="137">
        <v>40000</v>
      </c>
    </row>
    <row r="22" spans="1:2" x14ac:dyDescent="0.25">
      <c r="A22" s="136" t="s">
        <v>997</v>
      </c>
      <c r="B22" s="137">
        <v>45000</v>
      </c>
    </row>
    <row r="23" spans="1:2" x14ac:dyDescent="0.25">
      <c r="A23" s="134" t="s">
        <v>210</v>
      </c>
      <c r="B23" s="135">
        <v>205000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0"/>
  <sheetViews>
    <sheetView topLeftCell="A178" workbookViewId="0">
      <selection activeCell="H196" sqref="H196"/>
    </sheetView>
  </sheetViews>
  <sheetFormatPr defaultRowHeight="15" x14ac:dyDescent="0.25"/>
  <cols>
    <col min="2" max="2" width="10.7109375" bestFit="1" customWidth="1"/>
    <col min="3" max="3" width="10.7109375" style="12" customWidth="1"/>
    <col min="4" max="4" width="42.42578125" bestFit="1" customWidth="1"/>
    <col min="5" max="5" width="10.140625" bestFit="1" customWidth="1"/>
    <col min="6" max="6" width="11.5703125" bestFit="1" customWidth="1"/>
    <col min="7" max="7" width="12.7109375" customWidth="1"/>
    <col min="8" max="8" width="18.5703125" bestFit="1" customWidth="1"/>
  </cols>
  <sheetData>
    <row r="1" spans="1:8" ht="15.75" x14ac:dyDescent="0.25">
      <c r="A1" s="13" t="s">
        <v>157</v>
      </c>
      <c r="B1" s="12"/>
      <c r="D1" s="12"/>
      <c r="E1" s="12"/>
      <c r="F1" s="12"/>
      <c r="G1" s="12"/>
      <c r="H1" s="12"/>
    </row>
    <row r="2" spans="1:8" ht="15.75" x14ac:dyDescent="0.25">
      <c r="A2" s="13" t="s">
        <v>159</v>
      </c>
      <c r="B2" s="12"/>
      <c r="D2" s="12"/>
      <c r="E2" s="12"/>
      <c r="F2" s="12"/>
      <c r="G2" s="12"/>
      <c r="H2" s="12"/>
    </row>
    <row r="4" spans="1:8" ht="45" x14ac:dyDescent="0.25">
      <c r="A4" s="20" t="s">
        <v>21</v>
      </c>
      <c r="B4" s="11" t="s">
        <v>160</v>
      </c>
      <c r="C4" s="11" t="s">
        <v>265</v>
      </c>
      <c r="D4" s="30" t="s">
        <v>152</v>
      </c>
      <c r="E4" s="14" t="s">
        <v>153</v>
      </c>
      <c r="F4" s="19" t="s">
        <v>22</v>
      </c>
      <c r="G4" s="21" t="s">
        <v>154</v>
      </c>
      <c r="H4" s="25" t="s">
        <v>155</v>
      </c>
    </row>
    <row r="5" spans="1:8" x14ac:dyDescent="0.25">
      <c r="A5" s="47"/>
      <c r="B5" s="48"/>
      <c r="C5" s="55"/>
      <c r="D5" s="49" t="s">
        <v>158</v>
      </c>
      <c r="E5" s="34"/>
      <c r="F5" s="36">
        <f>'Master List'!C2</f>
        <v>5000</v>
      </c>
      <c r="G5" s="37"/>
      <c r="H5" s="35"/>
    </row>
    <row r="6" spans="1:8" x14ac:dyDescent="0.25">
      <c r="A6" s="50"/>
      <c r="B6" s="32"/>
      <c r="C6" s="56"/>
      <c r="D6" s="27"/>
      <c r="E6" s="23"/>
      <c r="F6" s="39"/>
      <c r="G6" s="44"/>
      <c r="H6" s="27"/>
    </row>
    <row r="7" spans="1:8" x14ac:dyDescent="0.25">
      <c r="A7" s="31">
        <v>1</v>
      </c>
      <c r="B7" s="32">
        <v>41695</v>
      </c>
      <c r="C7" s="56" t="s">
        <v>484</v>
      </c>
      <c r="D7" s="27" t="s">
        <v>476</v>
      </c>
      <c r="E7" s="22"/>
      <c r="F7" s="38"/>
      <c r="G7" s="43">
        <v>19.649999999999999</v>
      </c>
      <c r="H7" s="26"/>
    </row>
    <row r="8" spans="1:8" x14ac:dyDescent="0.25">
      <c r="A8" s="31">
        <v>2</v>
      </c>
      <c r="B8" s="32">
        <v>41701</v>
      </c>
      <c r="C8" s="56" t="s">
        <v>485</v>
      </c>
      <c r="D8" s="27" t="s">
        <v>477</v>
      </c>
      <c r="E8" s="23"/>
      <c r="F8" s="39"/>
      <c r="G8" s="44">
        <v>6.8</v>
      </c>
      <c r="H8" s="26"/>
    </row>
    <row r="9" spans="1:8" x14ac:dyDescent="0.25">
      <c r="A9" s="31">
        <v>3</v>
      </c>
      <c r="B9" s="32">
        <v>41703</v>
      </c>
      <c r="C9" s="56" t="s">
        <v>486</v>
      </c>
      <c r="D9" s="27" t="s">
        <v>477</v>
      </c>
      <c r="E9" s="23"/>
      <c r="F9" s="39"/>
      <c r="G9" s="44">
        <v>6.8</v>
      </c>
      <c r="H9" s="26"/>
    </row>
    <row r="10" spans="1:8" x14ac:dyDescent="0.25">
      <c r="A10" s="31">
        <v>4</v>
      </c>
      <c r="B10" s="32">
        <v>41716</v>
      </c>
      <c r="C10" s="56" t="s">
        <v>487</v>
      </c>
      <c r="D10" s="27" t="s">
        <v>478</v>
      </c>
      <c r="E10" s="23"/>
      <c r="F10" s="39"/>
      <c r="G10" s="44">
        <v>51.3</v>
      </c>
      <c r="H10" s="26"/>
    </row>
    <row r="11" spans="1:8" x14ac:dyDescent="0.25">
      <c r="A11" s="31">
        <v>5</v>
      </c>
      <c r="B11" s="32">
        <v>41747</v>
      </c>
      <c r="C11" s="56" t="s">
        <v>488</v>
      </c>
      <c r="D11" s="27" t="s">
        <v>479</v>
      </c>
      <c r="E11" s="23"/>
      <c r="F11" s="39"/>
      <c r="G11" s="44">
        <v>6.8</v>
      </c>
      <c r="H11" s="27"/>
    </row>
    <row r="12" spans="1:8" x14ac:dyDescent="0.25">
      <c r="A12" s="31">
        <v>6</v>
      </c>
      <c r="B12" s="32">
        <v>41768</v>
      </c>
      <c r="C12" s="56" t="s">
        <v>489</v>
      </c>
      <c r="D12" s="27" t="s">
        <v>480</v>
      </c>
      <c r="E12" s="23"/>
      <c r="F12" s="39"/>
      <c r="G12" s="44">
        <v>209.2</v>
      </c>
      <c r="H12" s="27"/>
    </row>
    <row r="13" spans="1:8" x14ac:dyDescent="0.25">
      <c r="A13" s="31">
        <v>7</v>
      </c>
      <c r="B13" s="32">
        <v>41775</v>
      </c>
      <c r="C13" s="56" t="s">
        <v>490</v>
      </c>
      <c r="D13" s="27" t="s">
        <v>481</v>
      </c>
      <c r="E13" s="23"/>
      <c r="F13" s="39"/>
      <c r="G13" s="44">
        <v>17.100000000000001</v>
      </c>
      <c r="H13" s="27"/>
    </row>
    <row r="14" spans="1:8" x14ac:dyDescent="0.25">
      <c r="A14" s="31">
        <v>8</v>
      </c>
      <c r="B14" s="32">
        <v>41789</v>
      </c>
      <c r="C14" s="56" t="s">
        <v>491</v>
      </c>
      <c r="D14" s="27" t="s">
        <v>482</v>
      </c>
      <c r="E14" s="23"/>
      <c r="F14" s="39"/>
      <c r="G14" s="44">
        <v>6.8</v>
      </c>
      <c r="H14" s="27"/>
    </row>
    <row r="15" spans="1:8" x14ac:dyDescent="0.25">
      <c r="A15" s="31">
        <v>9</v>
      </c>
      <c r="B15" s="32">
        <v>41809</v>
      </c>
      <c r="C15" s="56" t="s">
        <v>492</v>
      </c>
      <c r="D15" s="27" t="s">
        <v>483</v>
      </c>
      <c r="E15" s="23"/>
      <c r="F15" s="39"/>
      <c r="G15" s="44">
        <v>6.8</v>
      </c>
      <c r="H15" s="27"/>
    </row>
    <row r="16" spans="1:8" x14ac:dyDescent="0.25">
      <c r="A16" s="31"/>
      <c r="B16" s="32"/>
      <c r="C16" s="56"/>
      <c r="D16" s="93" t="s">
        <v>855</v>
      </c>
      <c r="E16" s="94"/>
      <c r="F16" s="95"/>
      <c r="G16" s="95">
        <v>71.44</v>
      </c>
      <c r="H16" s="93" t="s">
        <v>856</v>
      </c>
    </row>
    <row r="17" spans="1:8" x14ac:dyDescent="0.25">
      <c r="A17" s="31"/>
      <c r="B17" s="32"/>
      <c r="C17" s="56"/>
      <c r="D17" s="27" t="s">
        <v>1079</v>
      </c>
      <c r="E17" s="23"/>
      <c r="F17" s="39"/>
      <c r="G17" s="40">
        <v>450</v>
      </c>
      <c r="H17" s="27" t="s">
        <v>1080</v>
      </c>
    </row>
    <row r="18" spans="1:8" x14ac:dyDescent="0.25">
      <c r="A18" s="31"/>
      <c r="B18" s="32"/>
      <c r="C18" s="56"/>
      <c r="D18" s="27" t="s">
        <v>1167</v>
      </c>
      <c r="E18" s="23"/>
      <c r="F18" s="39"/>
      <c r="G18" s="40">
        <v>131.25</v>
      </c>
      <c r="H18" s="27" t="s">
        <v>1168</v>
      </c>
    </row>
    <row r="19" spans="1:8" x14ac:dyDescent="0.25">
      <c r="A19" s="31"/>
      <c r="B19" s="32"/>
      <c r="C19" s="56"/>
      <c r="D19" s="27" t="s">
        <v>1287</v>
      </c>
      <c r="E19" s="23"/>
      <c r="F19" s="39"/>
      <c r="G19" s="40">
        <v>300</v>
      </c>
      <c r="H19" s="27" t="s">
        <v>1288</v>
      </c>
    </row>
    <row r="20" spans="1:8" x14ac:dyDescent="0.25">
      <c r="A20" s="31"/>
      <c r="B20" s="32"/>
      <c r="C20" s="56"/>
      <c r="D20" s="51" t="s">
        <v>1307</v>
      </c>
      <c r="E20" s="23"/>
      <c r="F20" s="39"/>
      <c r="G20" s="40">
        <v>1677</v>
      </c>
      <c r="H20" s="27" t="s">
        <v>1308</v>
      </c>
    </row>
    <row r="21" spans="1:8" x14ac:dyDescent="0.25">
      <c r="A21" s="31"/>
      <c r="B21" s="32"/>
      <c r="C21" s="56"/>
      <c r="D21" s="51"/>
      <c r="E21" s="24"/>
      <c r="F21" s="41"/>
      <c r="G21" s="42"/>
      <c r="H21" s="28"/>
    </row>
    <row r="22" spans="1:8" x14ac:dyDescent="0.25">
      <c r="A22" s="31"/>
      <c r="B22" s="32"/>
      <c r="C22" s="56"/>
      <c r="D22" s="51"/>
      <c r="E22" s="24"/>
      <c r="F22" s="41"/>
      <c r="G22" s="42"/>
      <c r="H22" s="28"/>
    </row>
    <row r="23" spans="1:8" x14ac:dyDescent="0.25">
      <c r="A23" s="31"/>
      <c r="B23" s="32"/>
      <c r="C23" s="56"/>
      <c r="D23" s="51"/>
      <c r="E23" s="24"/>
      <c r="F23" s="41"/>
      <c r="G23" s="42"/>
      <c r="H23" s="28"/>
    </row>
    <row r="24" spans="1:8" x14ac:dyDescent="0.25">
      <c r="A24" s="52"/>
      <c r="B24" s="33"/>
      <c r="C24" s="57"/>
      <c r="D24" s="53"/>
      <c r="E24" s="24"/>
      <c r="F24" s="41"/>
      <c r="G24" s="42"/>
      <c r="H24" s="28"/>
    </row>
    <row r="25" spans="1:8" ht="15.75" thickBot="1" x14ac:dyDescent="0.3">
      <c r="A25" s="17"/>
      <c r="B25" s="16"/>
      <c r="C25" s="16"/>
      <c r="D25" s="16" t="s">
        <v>210</v>
      </c>
      <c r="E25" s="15"/>
      <c r="F25" s="29">
        <f>SUM(F5:F24)</f>
        <v>5000</v>
      </c>
      <c r="G25" s="29">
        <f>SUM(G7:G24)</f>
        <v>2960.94</v>
      </c>
      <c r="H25" s="18"/>
    </row>
    <row r="27" spans="1:8" ht="15.75" x14ac:dyDescent="0.25">
      <c r="A27" s="13"/>
      <c r="B27" s="13"/>
      <c r="C27" s="13"/>
      <c r="D27" s="13" t="s">
        <v>156</v>
      </c>
      <c r="E27" s="45"/>
      <c r="F27" s="46">
        <f>F25-G25</f>
        <v>2039.06</v>
      </c>
      <c r="G27" s="46"/>
      <c r="H27" s="13"/>
    </row>
    <row r="29" spans="1:8" ht="15.75" x14ac:dyDescent="0.25">
      <c r="A29" s="13" t="s">
        <v>162</v>
      </c>
    </row>
    <row r="30" spans="1:8" ht="15.75" x14ac:dyDescent="0.25">
      <c r="A30" s="13" t="s">
        <v>159</v>
      </c>
    </row>
    <row r="32" spans="1:8" ht="45" x14ac:dyDescent="0.25">
      <c r="A32" s="20" t="s">
        <v>21</v>
      </c>
      <c r="B32" s="11" t="s">
        <v>160</v>
      </c>
      <c r="C32" s="11" t="s">
        <v>265</v>
      </c>
      <c r="D32" s="30" t="s">
        <v>152</v>
      </c>
      <c r="E32" s="14" t="s">
        <v>153</v>
      </c>
      <c r="F32" s="19" t="s">
        <v>22</v>
      </c>
      <c r="G32" s="21" t="s">
        <v>154</v>
      </c>
      <c r="H32" s="25" t="s">
        <v>155</v>
      </c>
    </row>
    <row r="33" spans="1:8" x14ac:dyDescent="0.25">
      <c r="A33" s="47"/>
      <c r="B33" s="48"/>
      <c r="C33" s="55"/>
      <c r="D33" s="49" t="s">
        <v>158</v>
      </c>
      <c r="E33" s="34"/>
      <c r="F33" s="36">
        <f>'Master List'!C3</f>
        <v>6000</v>
      </c>
      <c r="G33" s="37"/>
      <c r="H33" s="35"/>
    </row>
    <row r="34" spans="1:8" x14ac:dyDescent="0.25">
      <c r="A34" s="50"/>
      <c r="B34" s="32"/>
      <c r="C34" s="56"/>
      <c r="D34" s="27"/>
      <c r="E34" s="23"/>
      <c r="F34" s="39"/>
      <c r="G34" s="44"/>
      <c r="H34" s="27"/>
    </row>
    <row r="35" spans="1:8" x14ac:dyDescent="0.25">
      <c r="A35" s="31">
        <v>1</v>
      </c>
      <c r="B35" s="32">
        <v>41668</v>
      </c>
      <c r="C35" s="56"/>
      <c r="D35" s="27" t="s">
        <v>163</v>
      </c>
      <c r="E35" s="22"/>
      <c r="F35" s="38"/>
      <c r="G35" s="43">
        <v>279.7</v>
      </c>
      <c r="H35" s="26"/>
    </row>
    <row r="36" spans="1:8" x14ac:dyDescent="0.25">
      <c r="A36" s="31">
        <v>2</v>
      </c>
      <c r="B36" s="32">
        <v>41673</v>
      </c>
      <c r="C36" s="56"/>
      <c r="D36" s="27" t="s">
        <v>161</v>
      </c>
      <c r="E36" s="23"/>
      <c r="F36" s="39"/>
      <c r="G36" s="44">
        <v>13.5</v>
      </c>
      <c r="H36" s="26"/>
    </row>
    <row r="37" spans="1:8" x14ac:dyDescent="0.25">
      <c r="A37" s="31">
        <v>3</v>
      </c>
      <c r="B37" s="32">
        <v>41694</v>
      </c>
      <c r="C37" s="56"/>
      <c r="D37" s="27" t="s">
        <v>161</v>
      </c>
      <c r="E37" s="23"/>
      <c r="F37" s="39"/>
      <c r="G37" s="44">
        <v>125</v>
      </c>
      <c r="H37" s="26"/>
    </row>
    <row r="38" spans="1:8" x14ac:dyDescent="0.25">
      <c r="A38" s="31">
        <v>4</v>
      </c>
      <c r="B38" s="32">
        <v>41696</v>
      </c>
      <c r="C38" s="56"/>
      <c r="D38" s="27" t="s">
        <v>163</v>
      </c>
      <c r="E38" s="23"/>
      <c r="F38" s="39"/>
      <c r="G38" s="44">
        <v>195.6</v>
      </c>
      <c r="H38" s="26"/>
    </row>
    <row r="39" spans="1:8" x14ac:dyDescent="0.25">
      <c r="A39" s="31">
        <v>5</v>
      </c>
      <c r="B39" s="32">
        <v>41698</v>
      </c>
      <c r="C39" s="56"/>
      <c r="D39" s="27" t="s">
        <v>164</v>
      </c>
      <c r="E39" s="23"/>
      <c r="F39" s="39"/>
      <c r="G39" s="44">
        <v>7.8</v>
      </c>
      <c r="H39" s="27"/>
    </row>
    <row r="40" spans="1:8" x14ac:dyDescent="0.25">
      <c r="A40" s="31">
        <v>6</v>
      </c>
      <c r="B40" s="32">
        <v>41729</v>
      </c>
      <c r="C40" s="56"/>
      <c r="D40" s="27" t="s">
        <v>165</v>
      </c>
      <c r="E40" s="23"/>
      <c r="F40" s="39"/>
      <c r="G40" s="44">
        <v>194</v>
      </c>
      <c r="H40" s="27"/>
    </row>
    <row r="41" spans="1:8" x14ac:dyDescent="0.25">
      <c r="A41" s="31">
        <v>7</v>
      </c>
      <c r="B41" s="32">
        <v>41761</v>
      </c>
      <c r="C41" s="56"/>
      <c r="D41" s="27" t="s">
        <v>163</v>
      </c>
      <c r="E41" s="23"/>
      <c r="F41" s="39"/>
      <c r="G41" s="44">
        <v>188.85</v>
      </c>
      <c r="H41" s="27"/>
    </row>
    <row r="42" spans="1:8" x14ac:dyDescent="0.25">
      <c r="A42" s="31">
        <v>8</v>
      </c>
      <c r="B42" s="32">
        <v>41789</v>
      </c>
      <c r="C42" s="56"/>
      <c r="D42" s="27" t="s">
        <v>166</v>
      </c>
      <c r="E42" s="23"/>
      <c r="F42" s="39"/>
      <c r="G42" s="44">
        <v>136</v>
      </c>
      <c r="H42" s="27"/>
    </row>
    <row r="43" spans="1:8" x14ac:dyDescent="0.25">
      <c r="A43" s="31">
        <v>9</v>
      </c>
      <c r="B43" s="32">
        <v>41810</v>
      </c>
      <c r="C43" s="56"/>
      <c r="D43" s="27" t="s">
        <v>163</v>
      </c>
      <c r="E43" s="23"/>
      <c r="F43" s="39"/>
      <c r="G43" s="44">
        <v>275.89999999999998</v>
      </c>
      <c r="H43" s="27"/>
    </row>
    <row r="44" spans="1:8" x14ac:dyDescent="0.25">
      <c r="A44" s="31">
        <v>10</v>
      </c>
      <c r="B44" s="32">
        <v>41810</v>
      </c>
      <c r="C44" s="56"/>
      <c r="D44" s="27" t="s">
        <v>161</v>
      </c>
      <c r="E44" s="23"/>
      <c r="F44" s="39"/>
      <c r="G44" s="39">
        <v>12.6</v>
      </c>
      <c r="H44" s="27"/>
    </row>
    <row r="45" spans="1:8" x14ac:dyDescent="0.25">
      <c r="A45" s="31">
        <v>11</v>
      </c>
      <c r="B45" s="32">
        <v>41820</v>
      </c>
      <c r="C45" s="56"/>
      <c r="D45" s="27" t="s">
        <v>167</v>
      </c>
      <c r="E45" s="23"/>
      <c r="F45" s="39"/>
      <c r="G45" s="40">
        <v>60</v>
      </c>
      <c r="H45" s="27"/>
    </row>
    <row r="46" spans="1:8" x14ac:dyDescent="0.25">
      <c r="A46" s="31">
        <v>12</v>
      </c>
      <c r="B46" s="32">
        <v>41820</v>
      </c>
      <c r="C46" s="56"/>
      <c r="D46" s="27" t="s">
        <v>168</v>
      </c>
      <c r="E46" s="23"/>
      <c r="F46" s="39"/>
      <c r="G46" s="40">
        <v>17.899999999999999</v>
      </c>
      <c r="H46" s="27"/>
    </row>
    <row r="47" spans="1:8" s="12" customFormat="1" x14ac:dyDescent="0.25">
      <c r="A47" s="31">
        <v>13</v>
      </c>
      <c r="B47" s="32">
        <v>41729</v>
      </c>
      <c r="C47" s="56"/>
      <c r="D47" s="27" t="s">
        <v>169</v>
      </c>
      <c r="E47" s="23"/>
      <c r="F47" s="39"/>
      <c r="G47" s="40">
        <v>185</v>
      </c>
      <c r="H47" s="27"/>
    </row>
    <row r="48" spans="1:8" s="12" customFormat="1" x14ac:dyDescent="0.25">
      <c r="A48" s="31">
        <v>14</v>
      </c>
      <c r="B48" s="32">
        <v>41729</v>
      </c>
      <c r="C48" s="56"/>
      <c r="D48" s="27" t="s">
        <v>170</v>
      </c>
      <c r="E48" s="23"/>
      <c r="F48" s="39"/>
      <c r="G48" s="40">
        <v>9.8000000000000007</v>
      </c>
      <c r="H48" s="27"/>
    </row>
    <row r="49" spans="1:8" s="12" customFormat="1" x14ac:dyDescent="0.25">
      <c r="A49" s="31">
        <v>15</v>
      </c>
      <c r="B49" s="32">
        <v>41759</v>
      </c>
      <c r="C49" s="56"/>
      <c r="D49" s="27" t="s">
        <v>171</v>
      </c>
      <c r="E49" s="23"/>
      <c r="F49" s="39"/>
      <c r="G49" s="40">
        <v>17.5</v>
      </c>
      <c r="H49" s="27"/>
    </row>
    <row r="50" spans="1:8" s="12" customFormat="1" x14ac:dyDescent="0.25">
      <c r="A50" s="31">
        <v>16</v>
      </c>
      <c r="B50" s="32">
        <v>41759</v>
      </c>
      <c r="C50" s="56"/>
      <c r="D50" s="27" t="s">
        <v>172</v>
      </c>
      <c r="E50" s="23"/>
      <c r="F50" s="39"/>
      <c r="G50" s="40">
        <v>14.7</v>
      </c>
      <c r="H50" s="27"/>
    </row>
    <row r="51" spans="1:8" s="12" customFormat="1" x14ac:dyDescent="0.25">
      <c r="A51" s="31">
        <v>17</v>
      </c>
      <c r="B51" s="32">
        <v>41790</v>
      </c>
      <c r="C51" s="56"/>
      <c r="D51" s="27" t="s">
        <v>173</v>
      </c>
      <c r="E51" s="23"/>
      <c r="F51" s="39"/>
      <c r="G51" s="40">
        <v>35.4</v>
      </c>
      <c r="H51" s="27"/>
    </row>
    <row r="52" spans="1:8" s="12" customFormat="1" x14ac:dyDescent="0.25">
      <c r="A52" s="31">
        <v>18</v>
      </c>
      <c r="B52" s="32">
        <v>41820</v>
      </c>
      <c r="C52" s="56"/>
      <c r="D52" s="27" t="s">
        <v>174</v>
      </c>
      <c r="E52" s="23"/>
      <c r="F52" s="39"/>
      <c r="G52" s="40">
        <v>13.6</v>
      </c>
      <c r="H52" s="27"/>
    </row>
    <row r="53" spans="1:8" s="12" customFormat="1" x14ac:dyDescent="0.25">
      <c r="A53" s="31">
        <v>19</v>
      </c>
      <c r="B53" s="32">
        <v>41828</v>
      </c>
      <c r="C53" s="56" t="s">
        <v>880</v>
      </c>
      <c r="D53" s="27" t="s">
        <v>879</v>
      </c>
      <c r="E53" s="23"/>
      <c r="F53" s="39"/>
      <c r="G53" s="40">
        <v>140.85</v>
      </c>
      <c r="H53" s="27"/>
    </row>
    <row r="54" spans="1:8" s="12" customFormat="1" x14ac:dyDescent="0.25">
      <c r="A54" s="31"/>
      <c r="B54" s="32"/>
      <c r="C54" s="56"/>
      <c r="D54" s="93" t="s">
        <v>1087</v>
      </c>
      <c r="E54" s="94"/>
      <c r="F54" s="95"/>
      <c r="G54" s="144">
        <v>190</v>
      </c>
      <c r="H54" s="27"/>
    </row>
    <row r="55" spans="1:8" s="12" customFormat="1" x14ac:dyDescent="0.25">
      <c r="A55" s="31"/>
      <c r="B55" s="32"/>
      <c r="C55" s="56"/>
      <c r="D55" s="27" t="s">
        <v>1123</v>
      </c>
      <c r="E55" s="23"/>
      <c r="F55" s="39"/>
      <c r="G55" s="40">
        <v>137.25</v>
      </c>
      <c r="H55" s="27" t="s">
        <v>1124</v>
      </c>
    </row>
    <row r="56" spans="1:8" x14ac:dyDescent="0.25">
      <c r="A56" s="31"/>
      <c r="B56" s="32"/>
      <c r="C56" s="56"/>
      <c r="D56" s="27" t="s">
        <v>1188</v>
      </c>
      <c r="E56" s="23"/>
      <c r="F56" s="39"/>
      <c r="G56" s="40">
        <v>78.3</v>
      </c>
      <c r="H56" s="27" t="s">
        <v>1189</v>
      </c>
    </row>
    <row r="57" spans="1:8" x14ac:dyDescent="0.25">
      <c r="A57" s="31"/>
      <c r="B57" s="32"/>
      <c r="C57" s="56"/>
      <c r="D57" s="27" t="s">
        <v>1188</v>
      </c>
      <c r="E57" s="23"/>
      <c r="F57" s="39"/>
      <c r="G57" s="40">
        <v>160.30000000000001</v>
      </c>
      <c r="H57" s="27" t="s">
        <v>1190</v>
      </c>
    </row>
    <row r="58" spans="1:8" x14ac:dyDescent="0.25">
      <c r="A58" s="31"/>
      <c r="B58" s="32"/>
      <c r="C58" s="56"/>
      <c r="D58" s="51" t="s">
        <v>1188</v>
      </c>
      <c r="E58" s="24"/>
      <c r="F58" s="41"/>
      <c r="G58" s="42">
        <v>201.8</v>
      </c>
      <c r="H58" s="28" t="s">
        <v>1249</v>
      </c>
    </row>
    <row r="59" spans="1:8" x14ac:dyDescent="0.25">
      <c r="A59" s="31"/>
      <c r="B59" s="32"/>
      <c r="C59" s="56"/>
      <c r="D59" s="51" t="s">
        <v>1347</v>
      </c>
      <c r="E59" s="24"/>
      <c r="F59" s="41"/>
      <c r="G59" s="42">
        <v>188.7</v>
      </c>
      <c r="H59" s="28" t="s">
        <v>1348</v>
      </c>
    </row>
    <row r="60" spans="1:8" x14ac:dyDescent="0.25">
      <c r="A60" s="31"/>
      <c r="B60" s="32"/>
      <c r="C60" s="56"/>
      <c r="D60" s="51"/>
      <c r="E60" s="24"/>
      <c r="F60" s="41"/>
      <c r="G60" s="42"/>
      <c r="H60" s="28"/>
    </row>
    <row r="61" spans="1:8" x14ac:dyDescent="0.25">
      <c r="A61" s="52"/>
      <c r="B61" s="33"/>
      <c r="C61" s="57"/>
      <c r="D61" s="53"/>
      <c r="E61" s="24"/>
      <c r="F61" s="41"/>
      <c r="G61" s="42"/>
      <c r="H61" s="28"/>
    </row>
    <row r="62" spans="1:8" ht="15.75" thickBot="1" x14ac:dyDescent="0.3">
      <c r="A62" s="17"/>
      <c r="B62" s="16"/>
      <c r="C62" s="16"/>
      <c r="D62" s="16" t="s">
        <v>210</v>
      </c>
      <c r="E62" s="15"/>
      <c r="F62" s="29">
        <f>SUM(F33:F61)</f>
        <v>6000</v>
      </c>
      <c r="G62" s="29">
        <f>SUM(G35:G61)</f>
        <v>2880.05</v>
      </c>
      <c r="H62" s="18"/>
    </row>
    <row r="64" spans="1:8" ht="15.75" x14ac:dyDescent="0.25">
      <c r="D64" s="13" t="s">
        <v>156</v>
      </c>
      <c r="E64" s="45"/>
      <c r="F64" s="46">
        <f>F62-G62</f>
        <v>3119.95</v>
      </c>
    </row>
    <row r="67" spans="1:8" ht="15.75" x14ac:dyDescent="0.25">
      <c r="A67" s="13" t="s">
        <v>175</v>
      </c>
      <c r="B67" s="12"/>
      <c r="D67" s="12"/>
      <c r="E67" s="12"/>
      <c r="F67" s="12"/>
      <c r="G67" s="12"/>
      <c r="H67" s="12"/>
    </row>
    <row r="68" spans="1:8" ht="15.75" x14ac:dyDescent="0.25">
      <c r="A68" s="13" t="s">
        <v>159</v>
      </c>
      <c r="B68" s="12"/>
      <c r="D68" s="12"/>
      <c r="E68" s="12"/>
      <c r="F68" s="12"/>
      <c r="G68" s="12"/>
      <c r="H68" s="12"/>
    </row>
    <row r="69" spans="1:8" x14ac:dyDescent="0.25">
      <c r="A69" s="12"/>
      <c r="B69" s="12"/>
      <c r="D69" s="12"/>
      <c r="E69" s="12"/>
      <c r="F69" s="12"/>
      <c r="G69" s="12"/>
      <c r="H69" s="12"/>
    </row>
    <row r="70" spans="1:8" ht="45" x14ac:dyDescent="0.25">
      <c r="A70" s="20" t="s">
        <v>21</v>
      </c>
      <c r="B70" s="11" t="s">
        <v>160</v>
      </c>
      <c r="C70" s="11" t="s">
        <v>265</v>
      </c>
      <c r="D70" s="30" t="s">
        <v>152</v>
      </c>
      <c r="E70" s="14" t="s">
        <v>153</v>
      </c>
      <c r="F70" s="19" t="s">
        <v>22</v>
      </c>
      <c r="G70" s="21" t="s">
        <v>154</v>
      </c>
      <c r="H70" s="25" t="s">
        <v>155</v>
      </c>
    </row>
    <row r="71" spans="1:8" x14ac:dyDescent="0.25">
      <c r="A71" s="47"/>
      <c r="B71" s="48"/>
      <c r="C71" s="55"/>
      <c r="D71" s="49" t="s">
        <v>158</v>
      </c>
      <c r="E71" s="34"/>
      <c r="F71" s="36">
        <f>'Master List'!C4</f>
        <v>10000</v>
      </c>
      <c r="G71" s="37"/>
      <c r="H71" s="35"/>
    </row>
    <row r="72" spans="1:8" x14ac:dyDescent="0.25">
      <c r="A72" s="50"/>
      <c r="B72" s="32"/>
      <c r="C72" s="56"/>
      <c r="D72" s="27"/>
      <c r="E72" s="23"/>
      <c r="F72" s="39"/>
      <c r="G72" s="44"/>
      <c r="H72" s="27"/>
    </row>
    <row r="73" spans="1:8" x14ac:dyDescent="0.25">
      <c r="A73" s="31">
        <v>1</v>
      </c>
      <c r="B73" s="32">
        <v>41654</v>
      </c>
      <c r="C73" s="56"/>
      <c r="D73" s="27" t="s">
        <v>176</v>
      </c>
      <c r="E73" s="22"/>
      <c r="F73" s="38"/>
      <c r="G73" s="43">
        <v>355</v>
      </c>
      <c r="H73" s="26"/>
    </row>
    <row r="74" spans="1:8" x14ac:dyDescent="0.25">
      <c r="A74" s="31">
        <v>2</v>
      </c>
      <c r="B74" s="32">
        <v>41694</v>
      </c>
      <c r="C74" s="56"/>
      <c r="D74" s="27" t="s">
        <v>177</v>
      </c>
      <c r="E74" s="23"/>
      <c r="F74" s="39"/>
      <c r="G74" s="44">
        <v>103.62</v>
      </c>
      <c r="H74" s="26"/>
    </row>
    <row r="75" spans="1:8" x14ac:dyDescent="0.25">
      <c r="A75" s="31">
        <v>3</v>
      </c>
      <c r="B75" s="32">
        <v>41694</v>
      </c>
      <c r="C75" s="56"/>
      <c r="D75" s="27" t="s">
        <v>178</v>
      </c>
      <c r="E75" s="23"/>
      <c r="F75" s="39"/>
      <c r="G75" s="44">
        <v>519</v>
      </c>
      <c r="H75" s="26"/>
    </row>
    <row r="76" spans="1:8" x14ac:dyDescent="0.25">
      <c r="A76" s="31">
        <v>4</v>
      </c>
      <c r="B76" s="32">
        <v>41696</v>
      </c>
      <c r="C76" s="56"/>
      <c r="D76" s="27" t="s">
        <v>179</v>
      </c>
      <c r="E76" s="23"/>
      <c r="F76" s="39"/>
      <c r="G76" s="44">
        <v>355</v>
      </c>
      <c r="H76" s="26"/>
    </row>
    <row r="77" spans="1:8" x14ac:dyDescent="0.25">
      <c r="A77" s="31">
        <v>5</v>
      </c>
      <c r="B77" s="32">
        <v>41710</v>
      </c>
      <c r="C77" s="56"/>
      <c r="D77" s="27" t="s">
        <v>197</v>
      </c>
      <c r="E77" s="23"/>
      <c r="F77" s="39"/>
      <c r="G77" s="44">
        <v>50.05</v>
      </c>
      <c r="H77" s="27"/>
    </row>
    <row r="78" spans="1:8" x14ac:dyDescent="0.25">
      <c r="A78" s="31">
        <v>6</v>
      </c>
      <c r="B78" s="32">
        <v>41725</v>
      </c>
      <c r="C78" s="56"/>
      <c r="D78" s="27" t="s">
        <v>180</v>
      </c>
      <c r="E78" s="23"/>
      <c r="F78" s="39"/>
      <c r="G78" s="44">
        <v>117.69</v>
      </c>
      <c r="H78" s="27"/>
    </row>
    <row r="79" spans="1:8" x14ac:dyDescent="0.25">
      <c r="A79" s="31">
        <v>7</v>
      </c>
      <c r="B79" s="32">
        <v>41725</v>
      </c>
      <c r="C79" s="56"/>
      <c r="D79" s="27" t="s">
        <v>181</v>
      </c>
      <c r="E79" s="23"/>
      <c r="F79" s="39"/>
      <c r="G79" s="44">
        <v>1826</v>
      </c>
      <c r="H79" s="27"/>
    </row>
    <row r="80" spans="1:8" x14ac:dyDescent="0.25">
      <c r="A80" s="31">
        <v>8</v>
      </c>
      <c r="B80" s="32">
        <v>41725</v>
      </c>
      <c r="C80" s="56"/>
      <c r="D80" s="27" t="s">
        <v>182</v>
      </c>
      <c r="E80" s="23"/>
      <c r="F80" s="39"/>
      <c r="G80" s="44">
        <v>355</v>
      </c>
      <c r="H80" s="27"/>
    </row>
    <row r="81" spans="1:8" x14ac:dyDescent="0.25">
      <c r="A81" s="31">
        <v>9</v>
      </c>
      <c r="B81" s="32">
        <v>41747</v>
      </c>
      <c r="C81" s="56"/>
      <c r="D81" s="27" t="s">
        <v>183</v>
      </c>
      <c r="E81" s="23"/>
      <c r="F81" s="39"/>
      <c r="G81" s="44">
        <v>355</v>
      </c>
      <c r="H81" s="27"/>
    </row>
    <row r="82" spans="1:8" x14ac:dyDescent="0.25">
      <c r="A82" s="31">
        <v>10</v>
      </c>
      <c r="B82" s="32">
        <v>41753</v>
      </c>
      <c r="C82" s="56"/>
      <c r="D82" s="27" t="s">
        <v>184</v>
      </c>
      <c r="E82" s="23"/>
      <c r="F82" s="39"/>
      <c r="G82" s="39">
        <v>36</v>
      </c>
      <c r="H82" s="27"/>
    </row>
    <row r="83" spans="1:8" x14ac:dyDescent="0.25">
      <c r="A83" s="31">
        <v>11</v>
      </c>
      <c r="B83" s="32">
        <v>41761</v>
      </c>
      <c r="C83" s="56"/>
      <c r="D83" s="27" t="s">
        <v>185</v>
      </c>
      <c r="E83" s="23"/>
      <c r="F83" s="39"/>
      <c r="G83" s="40">
        <v>101.46</v>
      </c>
      <c r="H83" s="27"/>
    </row>
    <row r="84" spans="1:8" x14ac:dyDescent="0.25">
      <c r="A84" s="31">
        <v>12</v>
      </c>
      <c r="B84" s="32">
        <v>41761</v>
      </c>
      <c r="C84" s="56"/>
      <c r="D84" s="27" t="s">
        <v>186</v>
      </c>
      <c r="E84" s="23"/>
      <c r="F84" s="39"/>
      <c r="G84" s="40">
        <v>232.5</v>
      </c>
      <c r="H84" s="27"/>
    </row>
    <row r="85" spans="1:8" x14ac:dyDescent="0.25">
      <c r="A85" s="31">
        <v>13</v>
      </c>
      <c r="B85" s="32">
        <v>41761</v>
      </c>
      <c r="C85" s="56"/>
      <c r="D85" s="27" t="s">
        <v>193</v>
      </c>
      <c r="E85" s="23"/>
      <c r="F85" s="39"/>
      <c r="G85" s="40">
        <v>300</v>
      </c>
      <c r="H85" s="27"/>
    </row>
    <row r="86" spans="1:8" x14ac:dyDescent="0.25">
      <c r="A86" s="31">
        <v>14</v>
      </c>
      <c r="B86" s="32">
        <v>41761</v>
      </c>
      <c r="C86" s="56"/>
      <c r="D86" s="27" t="s">
        <v>196</v>
      </c>
      <c r="E86" s="23"/>
      <c r="F86" s="39"/>
      <c r="G86" s="40">
        <v>591</v>
      </c>
      <c r="H86" s="27"/>
    </row>
    <row r="87" spans="1:8" x14ac:dyDescent="0.25">
      <c r="A87" s="31">
        <v>15</v>
      </c>
      <c r="B87" s="32">
        <v>41789</v>
      </c>
      <c r="C87" s="56"/>
      <c r="D87" s="27" t="s">
        <v>187</v>
      </c>
      <c r="E87" s="23"/>
      <c r="F87" s="39"/>
      <c r="G87" s="40">
        <v>137.01</v>
      </c>
      <c r="H87" s="27"/>
    </row>
    <row r="88" spans="1:8" x14ac:dyDescent="0.25">
      <c r="A88" s="31">
        <v>16</v>
      </c>
      <c r="B88" s="32">
        <v>41789</v>
      </c>
      <c r="C88" s="56"/>
      <c r="D88" s="27" t="s">
        <v>188</v>
      </c>
      <c r="E88" s="23"/>
      <c r="F88" s="39"/>
      <c r="G88" s="40">
        <v>952</v>
      </c>
      <c r="H88" s="27"/>
    </row>
    <row r="89" spans="1:8" x14ac:dyDescent="0.25">
      <c r="A89" s="31">
        <v>17</v>
      </c>
      <c r="B89" s="32">
        <v>41789</v>
      </c>
      <c r="C89" s="56"/>
      <c r="D89" s="27" t="s">
        <v>189</v>
      </c>
      <c r="E89" s="23"/>
      <c r="F89" s="39"/>
      <c r="G89" s="40">
        <v>355</v>
      </c>
      <c r="H89" s="27"/>
    </row>
    <row r="90" spans="1:8" x14ac:dyDescent="0.25">
      <c r="A90" s="31">
        <v>18</v>
      </c>
      <c r="B90" s="32">
        <v>41810</v>
      </c>
      <c r="C90" s="56"/>
      <c r="D90" s="27" t="s">
        <v>190</v>
      </c>
      <c r="E90" s="23"/>
      <c r="F90" s="39"/>
      <c r="G90" s="40">
        <v>355</v>
      </c>
      <c r="H90" s="27"/>
    </row>
    <row r="91" spans="1:8" x14ac:dyDescent="0.25">
      <c r="A91" s="31">
        <v>19</v>
      </c>
      <c r="B91" s="32">
        <v>41810</v>
      </c>
      <c r="C91" s="56"/>
      <c r="D91" s="27" t="s">
        <v>191</v>
      </c>
      <c r="E91" s="23"/>
      <c r="F91" s="39"/>
      <c r="G91" s="40">
        <v>76.62</v>
      </c>
      <c r="H91" s="27"/>
    </row>
    <row r="92" spans="1:8" x14ac:dyDescent="0.25">
      <c r="A92" s="31">
        <v>20</v>
      </c>
      <c r="B92" s="32">
        <v>41810</v>
      </c>
      <c r="C92" s="56"/>
      <c r="D92" s="27" t="s">
        <v>192</v>
      </c>
      <c r="E92" s="23"/>
      <c r="F92" s="39"/>
      <c r="G92" s="40">
        <v>212.5</v>
      </c>
      <c r="H92" s="27"/>
    </row>
    <row r="93" spans="1:8" x14ac:dyDescent="0.25">
      <c r="A93" s="31">
        <v>21</v>
      </c>
      <c r="B93" s="32">
        <v>41820</v>
      </c>
      <c r="C93" s="56"/>
      <c r="D93" s="27" t="s">
        <v>194</v>
      </c>
      <c r="E93" s="23"/>
      <c r="F93" s="39"/>
      <c r="G93" s="40">
        <v>108</v>
      </c>
      <c r="H93" s="27"/>
    </row>
    <row r="94" spans="1:8" x14ac:dyDescent="0.25">
      <c r="A94" s="31">
        <v>22</v>
      </c>
      <c r="B94" s="32">
        <v>41820</v>
      </c>
      <c r="C94" s="56"/>
      <c r="D94" s="27" t="s">
        <v>195</v>
      </c>
      <c r="E94" s="23"/>
      <c r="F94" s="39"/>
      <c r="G94" s="40">
        <v>180</v>
      </c>
      <c r="H94" s="27"/>
    </row>
    <row r="95" spans="1:8" x14ac:dyDescent="0.25">
      <c r="A95" s="31"/>
      <c r="B95" s="32"/>
      <c r="C95" s="56"/>
      <c r="D95" s="51"/>
      <c r="E95" s="23"/>
      <c r="F95" s="39"/>
      <c r="G95" s="40"/>
      <c r="H95" s="27"/>
    </row>
    <row r="96" spans="1:8" x14ac:dyDescent="0.25">
      <c r="A96" s="31"/>
      <c r="B96" s="32"/>
      <c r="C96" s="56"/>
      <c r="D96" s="51"/>
      <c r="E96" s="24"/>
      <c r="F96" s="41"/>
      <c r="G96" s="42"/>
      <c r="H96" s="28"/>
    </row>
    <row r="97" spans="1:8" x14ac:dyDescent="0.25">
      <c r="A97" s="31"/>
      <c r="B97" s="32"/>
      <c r="C97" s="56"/>
      <c r="D97" s="51"/>
      <c r="E97" s="24"/>
      <c r="F97" s="41"/>
      <c r="G97" s="42"/>
      <c r="H97" s="28"/>
    </row>
    <row r="98" spans="1:8" x14ac:dyDescent="0.25">
      <c r="A98" s="31"/>
      <c r="B98" s="32"/>
      <c r="C98" s="56"/>
      <c r="D98" s="51"/>
      <c r="E98" s="24"/>
      <c r="F98" s="41"/>
      <c r="G98" s="42"/>
      <c r="H98" s="28"/>
    </row>
    <row r="99" spans="1:8" x14ac:dyDescent="0.25">
      <c r="A99" s="52"/>
      <c r="B99" s="33"/>
      <c r="C99" s="57"/>
      <c r="D99" s="53"/>
      <c r="E99" s="24"/>
      <c r="F99" s="41"/>
      <c r="G99" s="42"/>
      <c r="H99" s="28"/>
    </row>
    <row r="100" spans="1:8" ht="15.75" thickBot="1" x14ac:dyDescent="0.3">
      <c r="A100" s="17"/>
      <c r="B100" s="16"/>
      <c r="C100" s="16"/>
      <c r="D100" s="16" t="s">
        <v>210</v>
      </c>
      <c r="E100" s="15"/>
      <c r="F100" s="29">
        <f>SUM(F71:F99)</f>
        <v>10000</v>
      </c>
      <c r="G100" s="29">
        <f>SUM(G73:G99)</f>
        <v>7673.45</v>
      </c>
      <c r="H100" s="18"/>
    </row>
    <row r="101" spans="1:8" x14ac:dyDescent="0.25">
      <c r="A101" s="12"/>
      <c r="B101" s="12"/>
      <c r="D101" s="12"/>
      <c r="E101" s="12"/>
      <c r="F101" s="12"/>
      <c r="G101" s="12"/>
      <c r="H101" s="12"/>
    </row>
    <row r="102" spans="1:8" ht="15.75" x14ac:dyDescent="0.25">
      <c r="A102" s="12"/>
      <c r="B102" s="12"/>
      <c r="D102" s="13" t="s">
        <v>156</v>
      </c>
      <c r="E102" s="45"/>
      <c r="F102" s="46">
        <f>F100-G100</f>
        <v>2326.5500000000002</v>
      </c>
      <c r="G102" s="12"/>
      <c r="H102" s="12"/>
    </row>
    <row r="105" spans="1:8" ht="15.75" x14ac:dyDescent="0.25">
      <c r="A105" s="13" t="s">
        <v>198</v>
      </c>
      <c r="B105" s="12"/>
      <c r="D105" s="12"/>
      <c r="E105" s="12"/>
      <c r="F105" s="12"/>
      <c r="G105" s="12"/>
      <c r="H105" s="12"/>
    </row>
    <row r="106" spans="1:8" ht="15.75" x14ac:dyDescent="0.25">
      <c r="A106" s="13" t="s">
        <v>159</v>
      </c>
      <c r="B106" s="12"/>
      <c r="D106" s="12"/>
      <c r="E106" s="12"/>
      <c r="F106" s="12"/>
      <c r="G106" s="12"/>
      <c r="H106" s="12"/>
    </row>
    <row r="107" spans="1:8" x14ac:dyDescent="0.25">
      <c r="A107" s="12"/>
      <c r="B107" s="12"/>
      <c r="D107" s="12"/>
      <c r="E107" s="12"/>
      <c r="F107" s="12"/>
      <c r="G107" s="12"/>
      <c r="H107" s="12"/>
    </row>
    <row r="108" spans="1:8" ht="45" x14ac:dyDescent="0.25">
      <c r="A108" s="20" t="s">
        <v>21</v>
      </c>
      <c r="B108" s="11" t="s">
        <v>160</v>
      </c>
      <c r="C108" s="11" t="s">
        <v>265</v>
      </c>
      <c r="D108" s="30" t="s">
        <v>152</v>
      </c>
      <c r="E108" s="14" t="s">
        <v>153</v>
      </c>
      <c r="F108" s="19" t="s">
        <v>22</v>
      </c>
      <c r="G108" s="21" t="s">
        <v>154</v>
      </c>
      <c r="H108" s="25" t="s">
        <v>155</v>
      </c>
    </row>
    <row r="109" spans="1:8" x14ac:dyDescent="0.25">
      <c r="A109" s="47"/>
      <c r="B109" s="48"/>
      <c r="C109" s="55"/>
      <c r="D109" s="49" t="s">
        <v>158</v>
      </c>
      <c r="E109" s="34"/>
      <c r="F109" s="36">
        <f>'Master List'!C5</f>
        <v>1800</v>
      </c>
      <c r="G109" s="37"/>
      <c r="H109" s="35"/>
    </row>
    <row r="110" spans="1:8" x14ac:dyDescent="0.25">
      <c r="A110" s="50"/>
      <c r="B110" s="32"/>
      <c r="C110" s="56"/>
      <c r="D110" s="27"/>
      <c r="E110" s="23"/>
      <c r="F110" s="39"/>
      <c r="G110" s="44"/>
      <c r="H110" s="27"/>
    </row>
    <row r="111" spans="1:8" x14ac:dyDescent="0.25">
      <c r="A111" s="31">
        <v>1</v>
      </c>
      <c r="B111" s="32">
        <v>41729</v>
      </c>
      <c r="C111" s="56"/>
      <c r="D111" s="27" t="s">
        <v>199</v>
      </c>
      <c r="E111" s="22"/>
      <c r="F111" s="38"/>
      <c r="G111" s="43">
        <v>3.8</v>
      </c>
      <c r="H111" s="26"/>
    </row>
    <row r="112" spans="1:8" x14ac:dyDescent="0.25">
      <c r="A112" s="31">
        <v>2</v>
      </c>
      <c r="B112" s="32">
        <v>41759</v>
      </c>
      <c r="C112" s="56"/>
      <c r="D112" s="27" t="s">
        <v>200</v>
      </c>
      <c r="E112" s="23"/>
      <c r="F112" s="39"/>
      <c r="G112" s="44">
        <v>5.9</v>
      </c>
      <c r="H112" s="26"/>
    </row>
    <row r="113" spans="1:8" x14ac:dyDescent="0.25">
      <c r="A113" s="31">
        <v>3</v>
      </c>
      <c r="B113" s="32">
        <v>41768</v>
      </c>
      <c r="C113" s="56"/>
      <c r="D113" s="27" t="s">
        <v>204</v>
      </c>
      <c r="E113" s="23"/>
      <c r="F113" s="39"/>
      <c r="G113" s="44">
        <v>107.1</v>
      </c>
      <c r="H113" s="26"/>
    </row>
    <row r="114" spans="1:8" x14ac:dyDescent="0.25">
      <c r="A114" s="31">
        <v>4</v>
      </c>
      <c r="B114" s="32">
        <v>41768</v>
      </c>
      <c r="C114" s="56"/>
      <c r="D114" s="27" t="s">
        <v>205</v>
      </c>
      <c r="E114" s="23"/>
      <c r="F114" s="39"/>
      <c r="G114" s="44">
        <v>96</v>
      </c>
      <c r="H114" s="26"/>
    </row>
    <row r="115" spans="1:8" x14ac:dyDescent="0.25">
      <c r="A115" s="31">
        <v>5</v>
      </c>
      <c r="B115" s="32">
        <v>41768</v>
      </c>
      <c r="C115" s="56"/>
      <c r="D115" s="27" t="s">
        <v>206</v>
      </c>
      <c r="E115" s="23"/>
      <c r="F115" s="39"/>
      <c r="G115" s="44">
        <v>104.7</v>
      </c>
      <c r="H115" s="27"/>
    </row>
    <row r="116" spans="1:8" x14ac:dyDescent="0.25">
      <c r="A116" s="31">
        <v>6</v>
      </c>
      <c r="B116" s="32">
        <v>41768</v>
      </c>
      <c r="C116" s="56"/>
      <c r="D116" s="27" t="s">
        <v>207</v>
      </c>
      <c r="E116" s="23"/>
      <c r="F116" s="39"/>
      <c r="G116" s="44">
        <v>103.4</v>
      </c>
      <c r="H116" s="27"/>
    </row>
    <row r="117" spans="1:8" x14ac:dyDescent="0.25">
      <c r="A117" s="31">
        <v>7</v>
      </c>
      <c r="B117" s="32">
        <v>41787</v>
      </c>
      <c r="C117" s="56"/>
      <c r="D117" s="27" t="s">
        <v>208</v>
      </c>
      <c r="E117" s="23"/>
      <c r="F117" s="39"/>
      <c r="G117" s="44">
        <v>38</v>
      </c>
      <c r="H117" s="27"/>
    </row>
    <row r="118" spans="1:8" x14ac:dyDescent="0.25">
      <c r="A118" s="31">
        <v>8</v>
      </c>
      <c r="B118" s="32">
        <v>41790</v>
      </c>
      <c r="C118" s="56"/>
      <c r="D118" s="27" t="s">
        <v>201</v>
      </c>
      <c r="E118" s="23"/>
      <c r="F118" s="39"/>
      <c r="G118" s="44">
        <v>18</v>
      </c>
      <c r="H118" s="27"/>
    </row>
    <row r="119" spans="1:8" x14ac:dyDescent="0.25">
      <c r="A119" s="31">
        <v>9</v>
      </c>
      <c r="B119" s="32">
        <v>41810</v>
      </c>
      <c r="C119" s="56"/>
      <c r="D119" s="27" t="s">
        <v>202</v>
      </c>
      <c r="E119" s="23"/>
      <c r="F119" s="39"/>
      <c r="G119" s="44">
        <v>260</v>
      </c>
      <c r="H119" s="27"/>
    </row>
    <row r="120" spans="1:8" x14ac:dyDescent="0.25">
      <c r="A120" s="31">
        <v>10</v>
      </c>
      <c r="B120" s="32">
        <v>41820</v>
      </c>
      <c r="C120" s="56"/>
      <c r="D120" s="27" t="s">
        <v>203</v>
      </c>
      <c r="E120" s="23"/>
      <c r="F120" s="39"/>
      <c r="G120" s="39">
        <v>5.0999999999999996</v>
      </c>
      <c r="H120" s="27"/>
    </row>
    <row r="121" spans="1:8" x14ac:dyDescent="0.25">
      <c r="A121" s="31">
        <v>11</v>
      </c>
      <c r="B121" s="32"/>
      <c r="C121" s="56"/>
      <c r="D121" s="27" t="s">
        <v>1257</v>
      </c>
      <c r="E121" s="23"/>
      <c r="F121" s="39"/>
      <c r="G121" s="40">
        <v>110</v>
      </c>
      <c r="H121" s="27"/>
    </row>
    <row r="122" spans="1:8" x14ac:dyDescent="0.25">
      <c r="A122" s="31">
        <v>12</v>
      </c>
      <c r="B122" s="32"/>
      <c r="C122" s="56"/>
      <c r="D122" s="27"/>
      <c r="E122" s="23"/>
      <c r="F122" s="39"/>
      <c r="G122" s="40"/>
      <c r="H122" s="27"/>
    </row>
    <row r="123" spans="1:8" x14ac:dyDescent="0.25">
      <c r="A123" s="31">
        <v>13</v>
      </c>
      <c r="B123" s="32"/>
      <c r="C123" s="56"/>
      <c r="D123" s="27"/>
      <c r="E123" s="23"/>
      <c r="F123" s="39"/>
      <c r="G123" s="40"/>
      <c r="H123" s="27"/>
    </row>
    <row r="124" spans="1:8" x14ac:dyDescent="0.25">
      <c r="A124" s="31">
        <v>14</v>
      </c>
      <c r="B124" s="32"/>
      <c r="C124" s="56"/>
      <c r="D124" s="27"/>
      <c r="E124" s="23"/>
      <c r="F124" s="39"/>
      <c r="G124" s="40"/>
      <c r="H124" s="27"/>
    </row>
    <row r="125" spans="1:8" x14ac:dyDescent="0.25">
      <c r="A125" s="31">
        <v>15</v>
      </c>
      <c r="B125" s="32"/>
      <c r="C125" s="56"/>
      <c r="D125" s="27"/>
      <c r="E125" s="23"/>
      <c r="F125" s="39"/>
      <c r="G125" s="40"/>
      <c r="H125" s="27"/>
    </row>
    <row r="126" spans="1:8" x14ac:dyDescent="0.25">
      <c r="A126" s="31"/>
      <c r="B126" s="32"/>
      <c r="C126" s="56"/>
      <c r="D126" s="51"/>
      <c r="E126" s="24"/>
      <c r="F126" s="41"/>
      <c r="G126" s="42"/>
      <c r="H126" s="28"/>
    </row>
    <row r="127" spans="1:8" x14ac:dyDescent="0.25">
      <c r="A127" s="31"/>
      <c r="B127" s="32"/>
      <c r="C127" s="56"/>
      <c r="D127" s="51"/>
      <c r="E127" s="24"/>
      <c r="F127" s="41"/>
      <c r="G127" s="42"/>
      <c r="H127" s="28"/>
    </row>
    <row r="128" spans="1:8" x14ac:dyDescent="0.25">
      <c r="A128" s="31"/>
      <c r="B128" s="32"/>
      <c r="C128" s="56"/>
      <c r="D128" s="51"/>
      <c r="E128" s="24"/>
      <c r="F128" s="41"/>
      <c r="G128" s="42"/>
      <c r="H128" s="28"/>
    </row>
    <row r="129" spans="1:8" x14ac:dyDescent="0.25">
      <c r="A129" s="52"/>
      <c r="B129" s="33"/>
      <c r="C129" s="57"/>
      <c r="D129" s="53"/>
      <c r="E129" s="24"/>
      <c r="F129" s="41"/>
      <c r="G129" s="42"/>
      <c r="H129" s="28"/>
    </row>
    <row r="130" spans="1:8" ht="15.75" thickBot="1" x14ac:dyDescent="0.3">
      <c r="A130" s="17"/>
      <c r="B130" s="16"/>
      <c r="C130" s="16"/>
      <c r="D130" s="16" t="s">
        <v>210</v>
      </c>
      <c r="E130" s="15"/>
      <c r="F130" s="29">
        <f>SUM(F109:F129)</f>
        <v>1800</v>
      </c>
      <c r="G130" s="29">
        <f>SUM(G111:G129)</f>
        <v>852</v>
      </c>
      <c r="H130" s="18"/>
    </row>
    <row r="132" spans="1:8" ht="15.75" x14ac:dyDescent="0.25">
      <c r="D132" s="13" t="s">
        <v>156</v>
      </c>
      <c r="E132" s="45"/>
      <c r="F132" s="46">
        <f>F130-G130</f>
        <v>948</v>
      </c>
      <c r="G132" s="12"/>
    </row>
    <row r="133" spans="1:8" x14ac:dyDescent="0.25">
      <c r="D133" s="12"/>
      <c r="E133" s="12"/>
      <c r="F133" s="12"/>
      <c r="G133" s="12"/>
    </row>
    <row r="134" spans="1:8" ht="15.75" x14ac:dyDescent="0.25">
      <c r="A134" s="13" t="s">
        <v>209</v>
      </c>
      <c r="B134" s="12"/>
      <c r="D134" s="12"/>
      <c r="E134" s="12"/>
      <c r="F134" s="12"/>
      <c r="G134" s="12"/>
      <c r="H134" s="12"/>
    </row>
    <row r="135" spans="1:8" ht="15.75" x14ac:dyDescent="0.25">
      <c r="A135" s="13" t="s">
        <v>159</v>
      </c>
      <c r="B135" s="12"/>
      <c r="D135" s="12"/>
      <c r="E135" s="12"/>
      <c r="F135" s="12"/>
      <c r="G135" s="12"/>
      <c r="H135" s="12"/>
    </row>
    <row r="136" spans="1:8" x14ac:dyDescent="0.25">
      <c r="A136" s="12"/>
      <c r="B136" s="12"/>
      <c r="D136" s="12"/>
      <c r="E136" s="12"/>
      <c r="F136" s="12"/>
      <c r="G136" s="12"/>
      <c r="H136" s="12"/>
    </row>
    <row r="137" spans="1:8" ht="45" x14ac:dyDescent="0.25">
      <c r="A137" s="20" t="s">
        <v>21</v>
      </c>
      <c r="B137" s="11" t="s">
        <v>160</v>
      </c>
      <c r="C137" s="11" t="s">
        <v>265</v>
      </c>
      <c r="D137" s="30" t="s">
        <v>152</v>
      </c>
      <c r="E137" s="14" t="s">
        <v>153</v>
      </c>
      <c r="F137" s="19" t="s">
        <v>22</v>
      </c>
      <c r="G137" s="21" t="s">
        <v>154</v>
      </c>
      <c r="H137" s="25" t="s">
        <v>155</v>
      </c>
    </row>
    <row r="138" spans="1:8" x14ac:dyDescent="0.25">
      <c r="A138" s="47"/>
      <c r="B138" s="48"/>
      <c r="C138" s="55"/>
      <c r="D138" s="49" t="s">
        <v>158</v>
      </c>
      <c r="E138" s="34"/>
      <c r="F138" s="36">
        <f>'Master List'!C6</f>
        <v>18000</v>
      </c>
      <c r="G138" s="37"/>
      <c r="H138" s="35"/>
    </row>
    <row r="139" spans="1:8" x14ac:dyDescent="0.25">
      <c r="A139" s="50"/>
      <c r="B139" s="32"/>
      <c r="C139" s="56"/>
      <c r="D139" s="27"/>
      <c r="E139" s="23"/>
      <c r="F139" s="39"/>
      <c r="G139" s="44"/>
      <c r="H139" s="27"/>
    </row>
    <row r="140" spans="1:8" x14ac:dyDescent="0.25">
      <c r="A140" s="31">
        <v>1</v>
      </c>
      <c r="B140" s="32">
        <v>41642</v>
      </c>
      <c r="C140" s="56"/>
      <c r="D140" s="27" t="s">
        <v>211</v>
      </c>
      <c r="E140" s="22"/>
      <c r="F140" s="38"/>
      <c r="G140" s="43">
        <v>10</v>
      </c>
      <c r="H140" s="26"/>
    </row>
    <row r="141" spans="1:8" x14ac:dyDescent="0.25">
      <c r="A141" s="31">
        <v>2</v>
      </c>
      <c r="B141" s="32">
        <v>41659</v>
      </c>
      <c r="C141" s="56"/>
      <c r="D141" s="27" t="s">
        <v>212</v>
      </c>
      <c r="E141" s="23"/>
      <c r="F141" s="39"/>
      <c r="G141" s="44">
        <v>45</v>
      </c>
      <c r="H141" s="26"/>
    </row>
    <row r="142" spans="1:8" x14ac:dyDescent="0.25">
      <c r="A142" s="31">
        <v>3</v>
      </c>
      <c r="B142" s="32">
        <v>41659</v>
      </c>
      <c r="C142" s="56"/>
      <c r="D142" s="27" t="s">
        <v>213</v>
      </c>
      <c r="E142" s="23"/>
      <c r="F142" s="39"/>
      <c r="G142" s="44">
        <v>10</v>
      </c>
      <c r="H142" s="26"/>
    </row>
    <row r="143" spans="1:8" x14ac:dyDescent="0.25">
      <c r="A143" s="31">
        <v>4</v>
      </c>
      <c r="B143" s="32">
        <v>41684</v>
      </c>
      <c r="C143" s="56"/>
      <c r="D143" s="27" t="s">
        <v>214</v>
      </c>
      <c r="E143" s="23"/>
      <c r="F143" s="39"/>
      <c r="G143" s="44">
        <v>350</v>
      </c>
      <c r="H143" s="26"/>
    </row>
    <row r="144" spans="1:8" x14ac:dyDescent="0.25">
      <c r="A144" s="31">
        <v>5</v>
      </c>
      <c r="B144" s="32">
        <v>41694</v>
      </c>
      <c r="C144" s="56"/>
      <c r="D144" s="27" t="s">
        <v>215</v>
      </c>
      <c r="E144" s="23"/>
      <c r="F144" s="39"/>
      <c r="G144" s="44">
        <v>850</v>
      </c>
      <c r="H144" s="27"/>
    </row>
    <row r="145" spans="1:8" x14ac:dyDescent="0.25">
      <c r="A145" s="31">
        <v>6</v>
      </c>
      <c r="B145" s="32">
        <v>41694</v>
      </c>
      <c r="C145" s="56"/>
      <c r="D145" s="27" t="s">
        <v>216</v>
      </c>
      <c r="E145" s="23"/>
      <c r="F145" s="39"/>
      <c r="G145" s="44">
        <v>15</v>
      </c>
      <c r="H145" s="27"/>
    </row>
    <row r="146" spans="1:8" x14ac:dyDescent="0.25">
      <c r="A146" s="31">
        <v>7</v>
      </c>
      <c r="B146" s="32">
        <v>41696</v>
      </c>
      <c r="C146" s="56"/>
      <c r="D146" s="27" t="s">
        <v>217</v>
      </c>
      <c r="E146" s="23"/>
      <c r="F146" s="39"/>
      <c r="G146" s="44">
        <v>320</v>
      </c>
      <c r="H146" s="27"/>
    </row>
    <row r="147" spans="1:8" x14ac:dyDescent="0.25">
      <c r="A147" s="31">
        <v>8</v>
      </c>
      <c r="B147" s="32">
        <v>41696</v>
      </c>
      <c r="C147" s="56"/>
      <c r="D147" s="27" t="s">
        <v>218</v>
      </c>
      <c r="E147" s="23"/>
      <c r="F147" s="39"/>
      <c r="G147" s="44">
        <v>80</v>
      </c>
      <c r="H147" s="27"/>
    </row>
    <row r="148" spans="1:8" x14ac:dyDescent="0.25">
      <c r="A148" s="31">
        <v>9</v>
      </c>
      <c r="B148" s="32">
        <v>41702</v>
      </c>
      <c r="C148" s="56"/>
      <c r="D148" s="27" t="s">
        <v>219</v>
      </c>
      <c r="E148" s="23"/>
      <c r="F148" s="39"/>
      <c r="G148" s="44">
        <v>3.5</v>
      </c>
      <c r="H148" s="27"/>
    </row>
    <row r="149" spans="1:8" x14ac:dyDescent="0.25">
      <c r="A149" s="31">
        <v>10</v>
      </c>
      <c r="B149" s="32">
        <v>41705</v>
      </c>
      <c r="C149" s="56"/>
      <c r="D149" s="27" t="s">
        <v>220</v>
      </c>
      <c r="E149" s="23"/>
      <c r="F149" s="39"/>
      <c r="G149" s="39">
        <v>21</v>
      </c>
      <c r="H149" s="27"/>
    </row>
    <row r="150" spans="1:8" x14ac:dyDescent="0.25">
      <c r="A150" s="31">
        <v>11</v>
      </c>
      <c r="B150" s="32">
        <v>41710</v>
      </c>
      <c r="C150" s="56"/>
      <c r="D150" s="27" t="s">
        <v>221</v>
      </c>
      <c r="E150" s="23"/>
      <c r="F150" s="39"/>
      <c r="G150" s="40">
        <v>850</v>
      </c>
      <c r="H150" s="27"/>
    </row>
    <row r="151" spans="1:8" x14ac:dyDescent="0.25">
      <c r="A151" s="31">
        <v>12</v>
      </c>
      <c r="B151" s="32">
        <v>41730</v>
      </c>
      <c r="C151" s="56"/>
      <c r="D151" s="27" t="s">
        <v>222</v>
      </c>
      <c r="E151" s="23"/>
      <c r="F151" s="39"/>
      <c r="G151" s="40">
        <v>850</v>
      </c>
      <c r="H151" s="27"/>
    </row>
    <row r="152" spans="1:8" x14ac:dyDescent="0.25">
      <c r="A152" s="31">
        <v>13</v>
      </c>
      <c r="B152" s="32">
        <v>41739</v>
      </c>
      <c r="C152" s="56"/>
      <c r="D152" s="27" t="s">
        <v>223</v>
      </c>
      <c r="E152" s="23"/>
      <c r="F152" s="39"/>
      <c r="G152" s="40">
        <v>80</v>
      </c>
      <c r="H152" s="27"/>
    </row>
    <row r="153" spans="1:8" x14ac:dyDescent="0.25">
      <c r="A153" s="31">
        <v>14</v>
      </c>
      <c r="B153" s="32">
        <v>41747</v>
      </c>
      <c r="C153" s="56"/>
      <c r="D153" s="27" t="s">
        <v>224</v>
      </c>
      <c r="E153" s="23"/>
      <c r="F153" s="39"/>
      <c r="G153" s="40">
        <v>300</v>
      </c>
      <c r="H153" s="27"/>
    </row>
    <row r="154" spans="1:8" x14ac:dyDescent="0.25">
      <c r="A154" s="31">
        <v>15</v>
      </c>
      <c r="B154" s="32">
        <v>41747</v>
      </c>
      <c r="C154" s="56"/>
      <c r="D154" s="27" t="s">
        <v>225</v>
      </c>
      <c r="E154" s="23"/>
      <c r="F154" s="39"/>
      <c r="G154" s="40">
        <v>150</v>
      </c>
      <c r="H154" s="27"/>
    </row>
    <row r="155" spans="1:8" s="12" customFormat="1" x14ac:dyDescent="0.25">
      <c r="A155" s="31">
        <v>16</v>
      </c>
      <c r="B155" s="32">
        <v>41752</v>
      </c>
      <c r="C155" s="56"/>
      <c r="D155" s="27" t="s">
        <v>226</v>
      </c>
      <c r="E155" s="24"/>
      <c r="F155" s="41"/>
      <c r="G155" s="42">
        <v>35</v>
      </c>
      <c r="H155" s="28"/>
    </row>
    <row r="156" spans="1:8" s="12" customFormat="1" x14ac:dyDescent="0.25">
      <c r="A156" s="31">
        <v>17</v>
      </c>
      <c r="B156" s="32">
        <v>41761</v>
      </c>
      <c r="C156" s="56"/>
      <c r="D156" s="27" t="s">
        <v>227</v>
      </c>
      <c r="E156" s="24"/>
      <c r="F156" s="41"/>
      <c r="G156" s="42">
        <v>850</v>
      </c>
      <c r="H156" s="28"/>
    </row>
    <row r="157" spans="1:8" s="12" customFormat="1" x14ac:dyDescent="0.25">
      <c r="A157" s="31">
        <v>18</v>
      </c>
      <c r="B157" s="32">
        <v>41768</v>
      </c>
      <c r="C157" s="56"/>
      <c r="D157" s="27" t="s">
        <v>228</v>
      </c>
      <c r="E157" s="24"/>
      <c r="F157" s="41"/>
      <c r="G157" s="42">
        <v>200</v>
      </c>
      <c r="H157" s="28"/>
    </row>
    <row r="158" spans="1:8" s="12" customFormat="1" x14ac:dyDescent="0.25">
      <c r="A158" s="31">
        <v>19</v>
      </c>
      <c r="B158" s="32">
        <v>41768</v>
      </c>
      <c r="C158" s="56"/>
      <c r="D158" s="27" t="s">
        <v>229</v>
      </c>
      <c r="E158" s="24"/>
      <c r="F158" s="41"/>
      <c r="G158" s="42">
        <v>385</v>
      </c>
      <c r="H158" s="28"/>
    </row>
    <row r="159" spans="1:8" s="12" customFormat="1" x14ac:dyDescent="0.25">
      <c r="A159" s="31">
        <v>20</v>
      </c>
      <c r="B159" s="32">
        <v>41768</v>
      </c>
      <c r="C159" s="56"/>
      <c r="D159" s="27" t="s">
        <v>230</v>
      </c>
      <c r="E159" s="24"/>
      <c r="F159" s="41"/>
      <c r="G159" s="42">
        <v>105</v>
      </c>
      <c r="H159" s="28"/>
    </row>
    <row r="160" spans="1:8" s="12" customFormat="1" x14ac:dyDescent="0.25">
      <c r="A160" s="31">
        <v>21</v>
      </c>
      <c r="B160" s="32">
        <v>41768</v>
      </c>
      <c r="C160" s="56"/>
      <c r="D160" s="27" t="s">
        <v>231</v>
      </c>
      <c r="E160" s="24"/>
      <c r="F160" s="41"/>
      <c r="G160" s="42">
        <v>140</v>
      </c>
      <c r="H160" s="28"/>
    </row>
    <row r="161" spans="1:8" s="12" customFormat="1" x14ac:dyDescent="0.25">
      <c r="A161" s="31">
        <v>22</v>
      </c>
      <c r="B161" s="32">
        <v>41778</v>
      </c>
      <c r="C161" s="56"/>
      <c r="D161" s="27" t="s">
        <v>232</v>
      </c>
      <c r="E161" s="24"/>
      <c r="F161" s="41"/>
      <c r="G161" s="42">
        <v>22.5</v>
      </c>
      <c r="H161" s="28"/>
    </row>
    <row r="162" spans="1:8" s="12" customFormat="1" x14ac:dyDescent="0.25">
      <c r="A162" s="31">
        <v>23</v>
      </c>
      <c r="B162" s="32">
        <v>41778</v>
      </c>
      <c r="C162" s="56"/>
      <c r="D162" s="27" t="s">
        <v>233</v>
      </c>
      <c r="E162" s="24"/>
      <c r="F162" s="41"/>
      <c r="G162" s="42">
        <v>75</v>
      </c>
      <c r="H162" s="28"/>
    </row>
    <row r="163" spans="1:8" s="12" customFormat="1" x14ac:dyDescent="0.25">
      <c r="A163" s="31">
        <v>24</v>
      </c>
      <c r="B163" s="32">
        <v>41781</v>
      </c>
      <c r="C163" s="56"/>
      <c r="D163" s="27" t="s">
        <v>234</v>
      </c>
      <c r="E163" s="24"/>
      <c r="F163" s="41"/>
      <c r="G163" s="42">
        <v>360</v>
      </c>
      <c r="H163" s="28"/>
    </row>
    <row r="164" spans="1:8" s="12" customFormat="1" x14ac:dyDescent="0.25">
      <c r="A164" s="31">
        <v>25</v>
      </c>
      <c r="B164" s="32">
        <v>41781</v>
      </c>
      <c r="C164" s="56"/>
      <c r="D164" s="27" t="s">
        <v>235</v>
      </c>
      <c r="E164" s="24"/>
      <c r="F164" s="41"/>
      <c r="G164" s="42">
        <v>850</v>
      </c>
      <c r="H164" s="28"/>
    </row>
    <row r="165" spans="1:8" s="12" customFormat="1" x14ac:dyDescent="0.25">
      <c r="A165" s="31">
        <v>26</v>
      </c>
      <c r="B165" s="32">
        <v>41785</v>
      </c>
      <c r="C165" s="56"/>
      <c r="D165" s="27" t="s">
        <v>236</v>
      </c>
      <c r="E165" s="24"/>
      <c r="F165" s="41"/>
      <c r="G165" s="42">
        <v>6</v>
      </c>
      <c r="H165" s="28"/>
    </row>
    <row r="166" spans="1:8" s="12" customFormat="1" x14ac:dyDescent="0.25">
      <c r="A166" s="31">
        <v>27</v>
      </c>
      <c r="B166" s="32">
        <v>41786</v>
      </c>
      <c r="C166" s="56"/>
      <c r="D166" s="27" t="s">
        <v>237</v>
      </c>
      <c r="E166" s="24"/>
      <c r="F166" s="41"/>
      <c r="G166" s="42">
        <v>28</v>
      </c>
      <c r="H166" s="28"/>
    </row>
    <row r="167" spans="1:8" s="12" customFormat="1" x14ac:dyDescent="0.25">
      <c r="A167" s="31">
        <v>28</v>
      </c>
      <c r="B167" s="32">
        <v>41789</v>
      </c>
      <c r="C167" s="56"/>
      <c r="D167" s="27" t="s">
        <v>238</v>
      </c>
      <c r="E167" s="24"/>
      <c r="F167" s="41"/>
      <c r="G167" s="42">
        <v>40</v>
      </c>
      <c r="H167" s="28"/>
    </row>
    <row r="168" spans="1:8" s="12" customFormat="1" x14ac:dyDescent="0.25">
      <c r="A168" s="31">
        <v>29</v>
      </c>
      <c r="B168" s="32">
        <v>41789</v>
      </c>
      <c r="C168" s="56"/>
      <c r="D168" s="27" t="s">
        <v>239</v>
      </c>
      <c r="E168" s="24"/>
      <c r="F168" s="41"/>
      <c r="G168" s="42">
        <v>130</v>
      </c>
      <c r="H168" s="28"/>
    </row>
    <row r="169" spans="1:8" s="12" customFormat="1" x14ac:dyDescent="0.25">
      <c r="A169" s="31">
        <v>30</v>
      </c>
      <c r="B169" s="32">
        <v>41790</v>
      </c>
      <c r="C169" s="56"/>
      <c r="D169" s="27" t="s">
        <v>245</v>
      </c>
      <c r="E169" s="24"/>
      <c r="F169" s="41"/>
      <c r="G169" s="42">
        <v>20</v>
      </c>
      <c r="H169" s="28"/>
    </row>
    <row r="170" spans="1:8" s="12" customFormat="1" x14ac:dyDescent="0.25">
      <c r="A170" s="31">
        <v>31</v>
      </c>
      <c r="B170" s="32">
        <v>41790</v>
      </c>
      <c r="C170" s="56"/>
      <c r="D170" s="27" t="s">
        <v>246</v>
      </c>
      <c r="E170" s="24"/>
      <c r="F170" s="41"/>
      <c r="G170" s="42">
        <v>30</v>
      </c>
      <c r="H170" s="28"/>
    </row>
    <row r="171" spans="1:8" s="12" customFormat="1" x14ac:dyDescent="0.25">
      <c r="A171" s="31">
        <v>32</v>
      </c>
      <c r="B171" s="32">
        <v>41807</v>
      </c>
      <c r="C171" s="56"/>
      <c r="D171" s="27" t="s">
        <v>240</v>
      </c>
      <c r="E171" s="24"/>
      <c r="F171" s="41"/>
      <c r="G171" s="42">
        <v>77</v>
      </c>
      <c r="H171" s="28"/>
    </row>
    <row r="172" spans="1:8" s="12" customFormat="1" x14ac:dyDescent="0.25">
      <c r="A172" s="31">
        <v>33</v>
      </c>
      <c r="B172" s="32">
        <v>41807</v>
      </c>
      <c r="C172" s="56"/>
      <c r="D172" s="27" t="s">
        <v>241</v>
      </c>
      <c r="E172" s="24"/>
      <c r="F172" s="41"/>
      <c r="G172" s="42">
        <v>11.15</v>
      </c>
      <c r="H172" s="28"/>
    </row>
    <row r="173" spans="1:8" s="12" customFormat="1" x14ac:dyDescent="0.25">
      <c r="A173" s="31">
        <v>34</v>
      </c>
      <c r="B173" s="32">
        <v>41809</v>
      </c>
      <c r="C173" s="56"/>
      <c r="D173" s="27" t="s">
        <v>242</v>
      </c>
      <c r="E173" s="24"/>
      <c r="F173" s="41"/>
      <c r="G173" s="42">
        <v>18</v>
      </c>
      <c r="H173" s="28"/>
    </row>
    <row r="174" spans="1:8" s="12" customFormat="1" x14ac:dyDescent="0.25">
      <c r="A174" s="31">
        <v>35</v>
      </c>
      <c r="B174" s="32">
        <v>41820</v>
      </c>
      <c r="C174" s="56"/>
      <c r="D174" s="27" t="s">
        <v>243</v>
      </c>
      <c r="E174" s="24"/>
      <c r="F174" s="41"/>
      <c r="G174" s="42">
        <v>850</v>
      </c>
      <c r="H174" s="28"/>
    </row>
    <row r="175" spans="1:8" s="12" customFormat="1" x14ac:dyDescent="0.25">
      <c r="A175" s="31">
        <v>36</v>
      </c>
      <c r="B175" s="32">
        <v>41820</v>
      </c>
      <c r="C175" s="56"/>
      <c r="D175" s="27" t="s">
        <v>244</v>
      </c>
      <c r="E175" s="24"/>
      <c r="F175" s="41"/>
      <c r="G175" s="42">
        <v>54.9</v>
      </c>
      <c r="H175" s="28"/>
    </row>
    <row r="176" spans="1:8" s="12" customFormat="1" x14ac:dyDescent="0.25">
      <c r="A176" s="31">
        <v>37</v>
      </c>
      <c r="B176" s="32">
        <v>41705</v>
      </c>
      <c r="C176" s="56"/>
      <c r="D176" s="27" t="s">
        <v>247</v>
      </c>
      <c r="E176" s="24"/>
      <c r="F176" s="41"/>
      <c r="G176" s="42">
        <v>14</v>
      </c>
      <c r="H176" s="28"/>
    </row>
    <row r="177" spans="1:8" s="12" customFormat="1" x14ac:dyDescent="0.25">
      <c r="A177" s="31">
        <v>38</v>
      </c>
      <c r="B177" s="32">
        <v>41759</v>
      </c>
      <c r="C177" s="56"/>
      <c r="D177" s="27" t="s">
        <v>248</v>
      </c>
      <c r="E177" s="24"/>
      <c r="F177" s="41"/>
      <c r="G177" s="42">
        <v>30.9</v>
      </c>
      <c r="H177" s="28"/>
    </row>
    <row r="178" spans="1:8" s="12" customFormat="1" x14ac:dyDescent="0.25">
      <c r="A178" s="31">
        <v>39</v>
      </c>
      <c r="B178" s="32">
        <v>41789</v>
      </c>
      <c r="C178" s="56"/>
      <c r="D178" s="27" t="s">
        <v>249</v>
      </c>
      <c r="E178" s="24"/>
      <c r="F178" s="41"/>
      <c r="G178" s="42">
        <v>900</v>
      </c>
      <c r="H178" s="28"/>
    </row>
    <row r="179" spans="1:8" s="12" customFormat="1" x14ac:dyDescent="0.25">
      <c r="A179" s="31">
        <v>40</v>
      </c>
      <c r="B179" s="32">
        <v>41789</v>
      </c>
      <c r="C179" s="56"/>
      <c r="D179" s="27" t="s">
        <v>250</v>
      </c>
      <c r="E179" s="24"/>
      <c r="F179" s="41"/>
      <c r="G179" s="42">
        <v>300</v>
      </c>
      <c r="H179" s="28"/>
    </row>
    <row r="180" spans="1:8" s="12" customFormat="1" x14ac:dyDescent="0.25">
      <c r="A180" s="31">
        <v>41</v>
      </c>
      <c r="B180" s="32">
        <v>41789</v>
      </c>
      <c r="C180" s="56"/>
      <c r="D180" s="27" t="s">
        <v>251</v>
      </c>
      <c r="E180" s="24"/>
      <c r="F180" s="41"/>
      <c r="G180" s="42">
        <v>175</v>
      </c>
      <c r="H180" s="28"/>
    </row>
    <row r="181" spans="1:8" s="12" customFormat="1" x14ac:dyDescent="0.25">
      <c r="A181" s="31">
        <v>42</v>
      </c>
      <c r="B181" s="32">
        <v>41789</v>
      </c>
      <c r="C181" s="56"/>
      <c r="D181" s="27" t="s">
        <v>252</v>
      </c>
      <c r="E181" s="24"/>
      <c r="F181" s="41"/>
      <c r="G181" s="42">
        <v>50</v>
      </c>
      <c r="H181" s="28"/>
    </row>
    <row r="182" spans="1:8" s="12" customFormat="1" x14ac:dyDescent="0.25">
      <c r="A182" s="31">
        <v>43</v>
      </c>
      <c r="B182" s="32">
        <v>41807</v>
      </c>
      <c r="C182" s="56"/>
      <c r="D182" s="27" t="s">
        <v>253</v>
      </c>
      <c r="E182" s="24"/>
      <c r="F182" s="41"/>
      <c r="G182" s="42">
        <v>120</v>
      </c>
      <c r="H182" s="28"/>
    </row>
    <row r="183" spans="1:8" s="12" customFormat="1" x14ac:dyDescent="0.25">
      <c r="A183" s="31">
        <v>44</v>
      </c>
      <c r="B183" s="32">
        <v>41841</v>
      </c>
      <c r="C183" s="56"/>
      <c r="D183" s="27" t="s">
        <v>891</v>
      </c>
      <c r="E183" s="24"/>
      <c r="F183" s="41"/>
      <c r="G183" s="42">
        <v>300</v>
      </c>
      <c r="H183" s="28"/>
    </row>
    <row r="184" spans="1:8" s="12" customFormat="1" x14ac:dyDescent="0.25">
      <c r="A184" s="31">
        <v>45</v>
      </c>
      <c r="B184" s="32"/>
      <c r="C184" s="56"/>
      <c r="D184" s="27"/>
      <c r="E184" s="24"/>
      <c r="F184" s="41"/>
      <c r="G184" s="42"/>
      <c r="H184" s="28"/>
    </row>
    <row r="185" spans="1:8" s="12" customFormat="1" x14ac:dyDescent="0.25">
      <c r="A185" s="31">
        <v>46</v>
      </c>
      <c r="B185" s="32"/>
      <c r="C185" s="56"/>
      <c r="D185" s="93" t="s">
        <v>814</v>
      </c>
      <c r="E185" s="99"/>
      <c r="F185" s="100"/>
      <c r="G185" s="116">
        <v>465</v>
      </c>
      <c r="H185" s="102" t="s">
        <v>815</v>
      </c>
    </row>
    <row r="186" spans="1:8" s="12" customFormat="1" x14ac:dyDescent="0.25">
      <c r="A186" s="31"/>
      <c r="B186" s="32"/>
      <c r="C186" s="56"/>
      <c r="D186" s="93" t="s">
        <v>1000</v>
      </c>
      <c r="E186" s="99"/>
      <c r="F186" s="100"/>
      <c r="G186" s="116">
        <v>80</v>
      </c>
      <c r="H186" s="102" t="s">
        <v>1001</v>
      </c>
    </row>
    <row r="187" spans="1:8" s="12" customFormat="1" x14ac:dyDescent="0.25">
      <c r="A187" s="31"/>
      <c r="B187" s="32"/>
      <c r="C187" s="56"/>
      <c r="D187" s="93" t="s">
        <v>217</v>
      </c>
      <c r="E187" s="99"/>
      <c r="F187" s="100"/>
      <c r="G187" s="116">
        <v>320</v>
      </c>
      <c r="H187" s="102" t="s">
        <v>1002</v>
      </c>
    </row>
    <row r="188" spans="1:8" s="12" customFormat="1" x14ac:dyDescent="0.25">
      <c r="A188" s="31"/>
      <c r="B188" s="32"/>
      <c r="C188" s="56"/>
      <c r="D188" s="93" t="s">
        <v>1003</v>
      </c>
      <c r="E188" s="99"/>
      <c r="F188" s="100"/>
      <c r="G188" s="116">
        <v>480</v>
      </c>
      <c r="H188" s="102" t="s">
        <v>1005</v>
      </c>
    </row>
    <row r="189" spans="1:8" s="12" customFormat="1" x14ac:dyDescent="0.25">
      <c r="A189" s="31"/>
      <c r="B189" s="32"/>
      <c r="C189" s="56"/>
      <c r="D189" s="93" t="s">
        <v>1004</v>
      </c>
      <c r="E189" s="99"/>
      <c r="F189" s="100"/>
      <c r="G189" s="116">
        <v>180</v>
      </c>
      <c r="H189" s="102" t="s">
        <v>1005</v>
      </c>
    </row>
    <row r="190" spans="1:8" s="12" customFormat="1" x14ac:dyDescent="0.25">
      <c r="A190" s="31"/>
      <c r="B190" s="32"/>
      <c r="C190" s="56"/>
      <c r="D190" s="27" t="s">
        <v>1101</v>
      </c>
      <c r="E190" s="24"/>
      <c r="F190" s="41"/>
      <c r="G190" s="42">
        <v>3000</v>
      </c>
      <c r="H190" s="28" t="s">
        <v>1102</v>
      </c>
    </row>
    <row r="191" spans="1:8" x14ac:dyDescent="0.25">
      <c r="A191" s="31"/>
      <c r="B191" s="32"/>
      <c r="C191" s="56"/>
      <c r="D191" s="51" t="s">
        <v>1103</v>
      </c>
      <c r="E191" s="24"/>
      <c r="F191" s="41"/>
      <c r="G191" s="42">
        <v>20</v>
      </c>
      <c r="H191" s="28" t="s">
        <v>1104</v>
      </c>
    </row>
    <row r="192" spans="1:8" ht="30" x14ac:dyDescent="0.25">
      <c r="A192" s="31"/>
      <c r="B192" s="32"/>
      <c r="C192" s="56"/>
      <c r="D192" s="51" t="s">
        <v>217</v>
      </c>
      <c r="E192" s="24"/>
      <c r="F192" s="41"/>
      <c r="G192" s="42">
        <v>320</v>
      </c>
      <c r="H192" s="28" t="s">
        <v>1174</v>
      </c>
    </row>
    <row r="193" spans="1:8" s="12" customFormat="1" x14ac:dyDescent="0.25">
      <c r="A193" s="31"/>
      <c r="B193" s="32"/>
      <c r="C193" s="56"/>
      <c r="D193" s="51" t="s">
        <v>1323</v>
      </c>
      <c r="E193" s="24"/>
      <c r="F193" s="41"/>
      <c r="G193" s="42">
        <v>200</v>
      </c>
      <c r="H193" s="28" t="s">
        <v>1324</v>
      </c>
    </row>
    <row r="194" spans="1:8" s="12" customFormat="1" x14ac:dyDescent="0.25">
      <c r="A194" s="31"/>
      <c r="B194" s="32"/>
      <c r="C194" s="56"/>
      <c r="D194" s="51" t="s">
        <v>1385</v>
      </c>
      <c r="E194" s="24"/>
      <c r="F194" s="41"/>
      <c r="G194" s="42">
        <v>200</v>
      </c>
      <c r="H194" s="28" t="s">
        <v>1386</v>
      </c>
    </row>
    <row r="195" spans="1:8" s="12" customFormat="1" x14ac:dyDescent="0.25">
      <c r="A195" s="31"/>
      <c r="B195" s="32"/>
      <c r="C195" s="56"/>
      <c r="D195" s="51" t="s">
        <v>1387</v>
      </c>
      <c r="E195" s="24"/>
      <c r="F195" s="41"/>
      <c r="G195" s="42">
        <v>345</v>
      </c>
      <c r="H195" s="28" t="s">
        <v>1388</v>
      </c>
    </row>
    <row r="196" spans="1:8" s="12" customFormat="1" x14ac:dyDescent="0.25">
      <c r="A196" s="31"/>
      <c r="B196" s="32"/>
      <c r="C196" s="56"/>
      <c r="D196" s="51"/>
      <c r="E196" s="24"/>
      <c r="F196" s="41"/>
      <c r="G196" s="42"/>
      <c r="H196" s="28"/>
    </row>
    <row r="197" spans="1:8" x14ac:dyDescent="0.25">
      <c r="A197" s="31"/>
      <c r="B197" s="32"/>
      <c r="C197" s="56"/>
      <c r="D197" s="51"/>
      <c r="E197" s="24"/>
      <c r="F197" s="41"/>
      <c r="G197" s="42"/>
      <c r="H197" s="28"/>
    </row>
    <row r="198" spans="1:8" x14ac:dyDescent="0.25">
      <c r="A198" s="52"/>
      <c r="B198" s="33"/>
      <c r="C198" s="57"/>
      <c r="D198" s="53"/>
      <c r="E198" s="24"/>
      <c r="F198" s="41"/>
      <c r="G198" s="42"/>
      <c r="H198" s="28"/>
    </row>
    <row r="199" spans="1:8" ht="15.75" thickBot="1" x14ac:dyDescent="0.3">
      <c r="A199" s="17"/>
      <c r="B199" s="16"/>
      <c r="C199" s="16"/>
      <c r="D199" s="16" t="s">
        <v>210</v>
      </c>
      <c r="E199" s="15"/>
      <c r="F199" s="29">
        <f>SUM(F138:F198)</f>
        <v>18000</v>
      </c>
      <c r="G199" s="29">
        <f>SUM(G140:G198)</f>
        <v>15721.949999999999</v>
      </c>
      <c r="H199" s="18"/>
    </row>
    <row r="200" spans="1:8" x14ac:dyDescent="0.25">
      <c r="A200" s="12"/>
      <c r="B200" s="12"/>
      <c r="D200" s="12"/>
      <c r="E200" s="12"/>
      <c r="F200" s="12"/>
      <c r="G200" s="12"/>
      <c r="H200" s="12"/>
    </row>
    <row r="201" spans="1:8" ht="15.75" x14ac:dyDescent="0.25">
      <c r="A201" s="12"/>
      <c r="B201" s="12"/>
      <c r="D201" s="13" t="s">
        <v>156</v>
      </c>
      <c r="E201" s="45"/>
      <c r="F201" s="46">
        <f>F199-G199</f>
        <v>2278.0500000000011</v>
      </c>
      <c r="G201" s="12"/>
      <c r="H201" s="12"/>
    </row>
    <row r="204" spans="1:8" ht="15.75" x14ac:dyDescent="0.25">
      <c r="A204" s="13" t="s">
        <v>440</v>
      </c>
      <c r="B204" s="12"/>
      <c r="D204" s="12"/>
      <c r="E204" s="12"/>
      <c r="F204" s="12"/>
      <c r="G204" s="12"/>
      <c r="H204" s="12"/>
    </row>
    <row r="205" spans="1:8" ht="15.75" x14ac:dyDescent="0.25">
      <c r="A205" s="13" t="s">
        <v>159</v>
      </c>
      <c r="B205" s="12"/>
      <c r="D205" s="12"/>
      <c r="E205" s="12"/>
      <c r="F205" s="12"/>
      <c r="G205" s="12"/>
      <c r="H205" s="12"/>
    </row>
    <row r="206" spans="1:8" x14ac:dyDescent="0.25">
      <c r="A206" s="12"/>
      <c r="B206" s="12"/>
      <c r="D206" s="12"/>
      <c r="E206" s="12"/>
      <c r="F206" s="12"/>
      <c r="G206" s="12"/>
      <c r="H206" s="12"/>
    </row>
    <row r="207" spans="1:8" ht="45" x14ac:dyDescent="0.25">
      <c r="A207" s="20" t="s">
        <v>21</v>
      </c>
      <c r="B207" s="11" t="s">
        <v>160</v>
      </c>
      <c r="C207" s="11" t="s">
        <v>265</v>
      </c>
      <c r="D207" s="30" t="s">
        <v>152</v>
      </c>
      <c r="E207" s="14" t="s">
        <v>153</v>
      </c>
      <c r="F207" s="19" t="s">
        <v>22</v>
      </c>
      <c r="G207" s="21" t="s">
        <v>154</v>
      </c>
      <c r="H207" s="25" t="s">
        <v>155</v>
      </c>
    </row>
    <row r="208" spans="1:8" x14ac:dyDescent="0.25">
      <c r="A208" s="47"/>
      <c r="B208" s="48"/>
      <c r="C208" s="55"/>
      <c r="D208" s="49" t="s">
        <v>158</v>
      </c>
      <c r="E208" s="34"/>
      <c r="F208" s="36">
        <f>'Master List'!C7</f>
        <v>1200</v>
      </c>
      <c r="G208" s="37"/>
      <c r="H208" s="35"/>
    </row>
    <row r="209" spans="1:8" x14ac:dyDescent="0.25">
      <c r="A209" s="50"/>
      <c r="B209" s="32"/>
      <c r="C209" s="56"/>
      <c r="D209" s="27"/>
      <c r="E209" s="23"/>
      <c r="F209" s="39"/>
      <c r="G209" s="44"/>
      <c r="H209" s="27"/>
    </row>
    <row r="210" spans="1:8" x14ac:dyDescent="0.25">
      <c r="A210" s="31">
        <v>1</v>
      </c>
      <c r="B210" s="32">
        <v>41662</v>
      </c>
      <c r="C210" s="27" t="s">
        <v>427</v>
      </c>
      <c r="D210" s="27" t="s">
        <v>431</v>
      </c>
      <c r="E210" s="22"/>
      <c r="F210" s="38"/>
      <c r="G210" s="43">
        <v>16.899999999999999</v>
      </c>
      <c r="H210" s="26"/>
    </row>
    <row r="211" spans="1:8" x14ac:dyDescent="0.25">
      <c r="A211" s="31">
        <v>2</v>
      </c>
      <c r="B211" s="32">
        <v>41708</v>
      </c>
      <c r="C211" s="27" t="s">
        <v>428</v>
      </c>
      <c r="D211" s="27" t="s">
        <v>432</v>
      </c>
      <c r="E211" s="23"/>
      <c r="F211" s="39"/>
      <c r="G211" s="44">
        <v>35.65</v>
      </c>
      <c r="H211" s="26"/>
    </row>
    <row r="212" spans="1:8" x14ac:dyDescent="0.25">
      <c r="A212" s="31">
        <v>3</v>
      </c>
      <c r="B212" s="32">
        <v>41759</v>
      </c>
      <c r="C212" s="27" t="s">
        <v>378</v>
      </c>
      <c r="D212" s="27" t="s">
        <v>433</v>
      </c>
      <c r="E212" s="23"/>
      <c r="F212" s="39"/>
      <c r="G212" s="44">
        <v>45.25</v>
      </c>
      <c r="H212" s="26"/>
    </row>
    <row r="213" spans="1:8" x14ac:dyDescent="0.25">
      <c r="A213" s="31">
        <v>4</v>
      </c>
      <c r="B213" s="32">
        <v>41808</v>
      </c>
      <c r="C213" s="27" t="s">
        <v>429</v>
      </c>
      <c r="D213" s="27" t="s">
        <v>434</v>
      </c>
      <c r="E213" s="23"/>
      <c r="F213" s="39"/>
      <c r="G213" s="44">
        <v>96.05</v>
      </c>
      <c r="H213" s="26"/>
    </row>
    <row r="214" spans="1:8" x14ac:dyDescent="0.25">
      <c r="A214" s="31">
        <v>5</v>
      </c>
      <c r="B214" s="32">
        <v>41820</v>
      </c>
      <c r="C214" s="27" t="s">
        <v>430</v>
      </c>
      <c r="D214" s="27" t="s">
        <v>435</v>
      </c>
      <c r="E214" s="23"/>
      <c r="F214" s="39"/>
      <c r="G214" s="44">
        <v>102.8</v>
      </c>
      <c r="H214" s="27"/>
    </row>
    <row r="215" spans="1:8" x14ac:dyDescent="0.25">
      <c r="A215" s="31">
        <v>6</v>
      </c>
      <c r="B215" s="32">
        <v>41820</v>
      </c>
      <c r="C215" s="27" t="s">
        <v>430</v>
      </c>
      <c r="D215" s="27" t="s">
        <v>436</v>
      </c>
      <c r="E215" s="23"/>
      <c r="F215" s="39"/>
      <c r="G215" s="44">
        <v>106</v>
      </c>
      <c r="H215" s="27"/>
    </row>
    <row r="216" spans="1:8" x14ac:dyDescent="0.25">
      <c r="A216" s="31">
        <v>7</v>
      </c>
      <c r="B216" s="32">
        <v>41820</v>
      </c>
      <c r="C216" s="27" t="s">
        <v>430</v>
      </c>
      <c r="D216" s="27" t="s">
        <v>437</v>
      </c>
      <c r="E216" s="23"/>
      <c r="F216" s="39"/>
      <c r="G216" s="44">
        <v>15.5</v>
      </c>
      <c r="H216" s="27"/>
    </row>
    <row r="217" spans="1:8" x14ac:dyDescent="0.25">
      <c r="A217" s="31">
        <v>8</v>
      </c>
      <c r="B217" s="32">
        <v>41820</v>
      </c>
      <c r="C217" s="27" t="s">
        <v>430</v>
      </c>
      <c r="D217" s="27" t="s">
        <v>438</v>
      </c>
      <c r="E217" s="23"/>
      <c r="F217" s="39"/>
      <c r="G217" s="44">
        <v>16.399999999999999</v>
      </c>
      <c r="H217" s="27"/>
    </row>
    <row r="218" spans="1:8" x14ac:dyDescent="0.25">
      <c r="A218" s="31">
        <v>9</v>
      </c>
      <c r="B218" s="32">
        <v>41820</v>
      </c>
      <c r="C218" s="27" t="s">
        <v>430</v>
      </c>
      <c r="D218" s="27" t="s">
        <v>439</v>
      </c>
      <c r="E218" s="23"/>
      <c r="F218" s="39"/>
      <c r="G218" s="44">
        <v>20.399999999999999</v>
      </c>
      <c r="H218" s="27"/>
    </row>
    <row r="219" spans="1:8" x14ac:dyDescent="0.25">
      <c r="A219" s="31">
        <v>10</v>
      </c>
      <c r="B219" s="32"/>
      <c r="C219" s="27"/>
      <c r="D219" s="27"/>
      <c r="E219" s="23"/>
      <c r="F219" s="39"/>
      <c r="G219" s="39"/>
      <c r="H219" s="27"/>
    </row>
    <row r="220" spans="1:8" x14ac:dyDescent="0.25">
      <c r="A220" s="31">
        <v>11</v>
      </c>
      <c r="B220" s="32"/>
      <c r="C220" s="56"/>
      <c r="D220" s="27"/>
      <c r="E220" s="23"/>
      <c r="F220" s="39"/>
      <c r="G220" s="40"/>
      <c r="H220" s="27"/>
    </row>
    <row r="221" spans="1:8" x14ac:dyDescent="0.25">
      <c r="A221" s="31">
        <v>12</v>
      </c>
      <c r="B221" s="32"/>
      <c r="C221" s="56"/>
      <c r="D221" s="27"/>
      <c r="E221" s="23"/>
      <c r="F221" s="39"/>
      <c r="G221" s="40"/>
      <c r="H221" s="27"/>
    </row>
    <row r="222" spans="1:8" x14ac:dyDescent="0.25">
      <c r="A222" s="31">
        <v>13</v>
      </c>
      <c r="B222" s="32"/>
      <c r="C222" s="56"/>
      <c r="D222" s="27"/>
      <c r="E222" s="23"/>
      <c r="F222" s="39"/>
      <c r="G222" s="40"/>
      <c r="H222" s="27"/>
    </row>
    <row r="223" spans="1:8" x14ac:dyDescent="0.25">
      <c r="A223" s="31">
        <v>14</v>
      </c>
      <c r="B223" s="32"/>
      <c r="C223" s="56"/>
      <c r="D223" s="27"/>
      <c r="E223" s="23"/>
      <c r="F223" s="39"/>
      <c r="G223" s="40"/>
      <c r="H223" s="27"/>
    </row>
    <row r="224" spans="1:8" x14ac:dyDescent="0.25">
      <c r="A224" s="31">
        <v>15</v>
      </c>
      <c r="B224" s="32"/>
      <c r="C224" s="56"/>
      <c r="D224" s="27"/>
      <c r="E224" s="23"/>
      <c r="F224" s="39"/>
      <c r="G224" s="40"/>
      <c r="H224" s="27"/>
    </row>
    <row r="225" spans="1:8" x14ac:dyDescent="0.25">
      <c r="A225" s="31"/>
      <c r="B225" s="32"/>
      <c r="C225" s="56"/>
      <c r="D225" s="51"/>
      <c r="E225" s="24"/>
      <c r="F225" s="41"/>
      <c r="G225" s="42"/>
      <c r="H225" s="28"/>
    </row>
    <row r="226" spans="1:8" x14ac:dyDescent="0.25">
      <c r="A226" s="31"/>
      <c r="B226" s="32"/>
      <c r="C226" s="56"/>
      <c r="D226" s="51"/>
      <c r="E226" s="24"/>
      <c r="F226" s="41"/>
      <c r="G226" s="42"/>
      <c r="H226" s="28"/>
    </row>
    <row r="227" spans="1:8" x14ac:dyDescent="0.25">
      <c r="A227" s="31"/>
      <c r="B227" s="32"/>
      <c r="C227" s="56"/>
      <c r="D227" s="51"/>
      <c r="E227" s="24"/>
      <c r="F227" s="41"/>
      <c r="G227" s="42"/>
      <c r="H227" s="28"/>
    </row>
    <row r="228" spans="1:8" x14ac:dyDescent="0.25">
      <c r="A228" s="52"/>
      <c r="B228" s="33"/>
      <c r="C228" s="57"/>
      <c r="D228" s="53"/>
      <c r="E228" s="24"/>
      <c r="F228" s="41"/>
      <c r="G228" s="42"/>
      <c r="H228" s="28"/>
    </row>
    <row r="229" spans="1:8" ht="15.75" thickBot="1" x14ac:dyDescent="0.3">
      <c r="A229" s="17"/>
      <c r="B229" s="16"/>
      <c r="C229" s="16"/>
      <c r="D229" s="16" t="s">
        <v>210</v>
      </c>
      <c r="E229" s="15"/>
      <c r="F229" s="29">
        <f>SUM(F208:F228)</f>
        <v>1200</v>
      </c>
      <c r="G229" s="29">
        <f>SUM(G210:G228)</f>
        <v>454.94999999999993</v>
      </c>
      <c r="H229" s="18"/>
    </row>
    <row r="230" spans="1:8" x14ac:dyDescent="0.25">
      <c r="A230" s="12"/>
      <c r="B230" s="12"/>
      <c r="D230" s="12"/>
      <c r="E230" s="12"/>
      <c r="F230" s="12"/>
      <c r="G230" s="12"/>
      <c r="H230" s="12"/>
    </row>
    <row r="231" spans="1:8" ht="15.75" x14ac:dyDescent="0.25">
      <c r="A231" s="12"/>
      <c r="B231" s="12"/>
      <c r="D231" s="13" t="s">
        <v>156</v>
      </c>
      <c r="E231" s="45"/>
      <c r="F231" s="46">
        <f>F229-G229</f>
        <v>745.05000000000007</v>
      </c>
      <c r="G231" s="12"/>
      <c r="H231" s="12"/>
    </row>
    <row r="233" spans="1:8" ht="15.75" x14ac:dyDescent="0.25">
      <c r="A233" s="13" t="s">
        <v>441</v>
      </c>
      <c r="B233" s="12"/>
      <c r="D233" s="12"/>
      <c r="E233" s="12"/>
      <c r="F233" s="12"/>
      <c r="G233" s="12"/>
      <c r="H233" s="12"/>
    </row>
    <row r="234" spans="1:8" ht="15.75" x14ac:dyDescent="0.25">
      <c r="A234" s="13" t="s">
        <v>159</v>
      </c>
      <c r="B234" s="12"/>
      <c r="D234" s="12"/>
      <c r="E234" s="12"/>
      <c r="F234" s="12"/>
      <c r="G234" s="12"/>
      <c r="H234" s="12"/>
    </row>
    <row r="235" spans="1:8" x14ac:dyDescent="0.25">
      <c r="A235" s="12"/>
      <c r="B235" s="12"/>
      <c r="D235" s="12"/>
      <c r="E235" s="12"/>
      <c r="F235" s="12"/>
      <c r="G235" s="12"/>
      <c r="H235" s="12"/>
    </row>
    <row r="236" spans="1:8" ht="45" x14ac:dyDescent="0.25">
      <c r="A236" s="20" t="s">
        <v>21</v>
      </c>
      <c r="B236" s="11" t="s">
        <v>160</v>
      </c>
      <c r="C236" s="11" t="s">
        <v>265</v>
      </c>
      <c r="D236" s="30" t="s">
        <v>152</v>
      </c>
      <c r="E236" s="14" t="s">
        <v>153</v>
      </c>
      <c r="F236" s="19" t="s">
        <v>22</v>
      </c>
      <c r="G236" s="21" t="s">
        <v>154</v>
      </c>
      <c r="H236" s="25" t="s">
        <v>155</v>
      </c>
    </row>
    <row r="237" spans="1:8" x14ac:dyDescent="0.25">
      <c r="A237" s="47"/>
      <c r="B237" s="48"/>
      <c r="C237" s="55"/>
      <c r="D237" s="49" t="s">
        <v>158</v>
      </c>
      <c r="E237" s="34"/>
      <c r="F237" s="36">
        <f>'Master List'!C8</f>
        <v>1000</v>
      </c>
      <c r="G237" s="37"/>
      <c r="H237" s="35"/>
    </row>
    <row r="238" spans="1:8" x14ac:dyDescent="0.25">
      <c r="A238" s="50"/>
      <c r="B238" s="32"/>
      <c r="C238" s="56"/>
      <c r="D238" s="27"/>
      <c r="E238" s="23"/>
      <c r="F238" s="39"/>
      <c r="G238" s="44"/>
      <c r="H238" s="27"/>
    </row>
    <row r="239" spans="1:8" x14ac:dyDescent="0.25">
      <c r="A239" s="31">
        <v>1</v>
      </c>
      <c r="B239" s="32">
        <v>41698</v>
      </c>
      <c r="C239" s="27" t="s">
        <v>373</v>
      </c>
      <c r="D239" s="27" t="s">
        <v>442</v>
      </c>
      <c r="E239" s="22"/>
      <c r="F239" s="38"/>
      <c r="G239" s="43">
        <v>61</v>
      </c>
      <c r="H239" s="26"/>
    </row>
    <row r="240" spans="1:8" x14ac:dyDescent="0.25">
      <c r="A240" s="31">
        <v>2</v>
      </c>
      <c r="B240" s="32">
        <v>41820</v>
      </c>
      <c r="C240" s="27" t="s">
        <v>430</v>
      </c>
      <c r="D240" s="27" t="s">
        <v>443</v>
      </c>
      <c r="E240" s="23"/>
      <c r="F240" s="39"/>
      <c r="G240" s="44">
        <v>44</v>
      </c>
      <c r="H240" s="26"/>
    </row>
    <row r="241" spans="1:8" x14ac:dyDescent="0.25">
      <c r="A241" s="31">
        <v>3</v>
      </c>
      <c r="B241" s="32">
        <v>41820</v>
      </c>
      <c r="C241" s="27" t="s">
        <v>430</v>
      </c>
      <c r="D241" s="27" t="s">
        <v>444</v>
      </c>
      <c r="E241" s="23"/>
      <c r="F241" s="39"/>
      <c r="G241" s="44">
        <v>26.4</v>
      </c>
      <c r="H241" s="26"/>
    </row>
    <row r="242" spans="1:8" x14ac:dyDescent="0.25">
      <c r="A242" s="31">
        <v>4</v>
      </c>
      <c r="B242" s="32"/>
      <c r="C242" s="27"/>
      <c r="D242" s="27" t="s">
        <v>1371</v>
      </c>
      <c r="E242" s="23"/>
      <c r="F242" s="39"/>
      <c r="G242" s="44">
        <v>208</v>
      </c>
      <c r="H242" s="26"/>
    </row>
    <row r="243" spans="1:8" x14ac:dyDescent="0.25">
      <c r="A243" s="31">
        <v>5</v>
      </c>
      <c r="B243" s="32"/>
      <c r="C243" s="56"/>
      <c r="D243" s="27"/>
      <c r="E243" s="23"/>
      <c r="F243" s="39"/>
      <c r="G243" s="40"/>
      <c r="H243" s="27"/>
    </row>
    <row r="244" spans="1:8" x14ac:dyDescent="0.25">
      <c r="A244" s="31">
        <v>6</v>
      </c>
      <c r="B244" s="32"/>
      <c r="C244" s="56"/>
      <c r="D244" s="27"/>
      <c r="E244" s="23"/>
      <c r="F244" s="39"/>
      <c r="G244" s="40"/>
      <c r="H244" s="27"/>
    </row>
    <row r="245" spans="1:8" x14ac:dyDescent="0.25">
      <c r="A245" s="31"/>
      <c r="B245" s="32"/>
      <c r="C245" s="56"/>
      <c r="D245" s="27"/>
      <c r="E245" s="23"/>
      <c r="F245" s="39"/>
      <c r="G245" s="40"/>
      <c r="H245" s="27"/>
    </row>
    <row r="246" spans="1:8" x14ac:dyDescent="0.25">
      <c r="A246" s="31"/>
      <c r="B246" s="32"/>
      <c r="C246" s="56"/>
      <c r="D246" s="51"/>
      <c r="E246" s="24"/>
      <c r="F246" s="41"/>
      <c r="G246" s="42"/>
      <c r="H246" s="28"/>
    </row>
    <row r="247" spans="1:8" x14ac:dyDescent="0.25">
      <c r="A247" s="31"/>
      <c r="B247" s="32"/>
      <c r="C247" s="56"/>
      <c r="D247" s="51"/>
      <c r="E247" s="24"/>
      <c r="F247" s="41"/>
      <c r="G247" s="42"/>
      <c r="H247" s="28"/>
    </row>
    <row r="248" spans="1:8" x14ac:dyDescent="0.25">
      <c r="A248" s="31"/>
      <c r="B248" s="32"/>
      <c r="C248" s="56"/>
      <c r="D248" s="51"/>
      <c r="E248" s="24"/>
      <c r="F248" s="41"/>
      <c r="G248" s="42"/>
      <c r="H248" s="28"/>
    </row>
    <row r="249" spans="1:8" x14ac:dyDescent="0.25">
      <c r="A249" s="52"/>
      <c r="B249" s="33"/>
      <c r="C249" s="57"/>
      <c r="D249" s="53"/>
      <c r="E249" s="24"/>
      <c r="F249" s="41"/>
      <c r="G249" s="42"/>
      <c r="H249" s="28"/>
    </row>
    <row r="250" spans="1:8" ht="15.75" thickBot="1" x14ac:dyDescent="0.3">
      <c r="A250" s="17"/>
      <c r="B250" s="16"/>
      <c r="C250" s="16"/>
      <c r="D250" s="16" t="s">
        <v>210</v>
      </c>
      <c r="E250" s="15"/>
      <c r="F250" s="29">
        <f>SUM(F237:F249)</f>
        <v>1000</v>
      </c>
      <c r="G250" s="29">
        <f>SUM(G239:G249)</f>
        <v>339.4</v>
      </c>
      <c r="H250" s="18"/>
    </row>
    <row r="251" spans="1:8" x14ac:dyDescent="0.25">
      <c r="A251" s="12"/>
      <c r="B251" s="12"/>
      <c r="D251" s="12"/>
      <c r="E251" s="12"/>
      <c r="F251" s="12"/>
      <c r="G251" s="12"/>
      <c r="H251" s="12"/>
    </row>
    <row r="252" spans="1:8" ht="15.75" x14ac:dyDescent="0.25">
      <c r="A252" s="12"/>
      <c r="B252" s="12"/>
      <c r="D252" s="13" t="s">
        <v>156</v>
      </c>
      <c r="E252" s="45"/>
      <c r="F252" s="46">
        <f>F250-G250</f>
        <v>660.6</v>
      </c>
      <c r="G252" s="12"/>
      <c r="H252" s="12"/>
    </row>
    <row r="254" spans="1:8" ht="15.75" x14ac:dyDescent="0.25">
      <c r="A254" s="13" t="s">
        <v>445</v>
      </c>
      <c r="B254" s="12"/>
      <c r="D254" s="12"/>
      <c r="E254" s="12"/>
      <c r="F254" s="12"/>
      <c r="G254" s="12"/>
      <c r="H254" s="12"/>
    </row>
    <row r="255" spans="1:8" ht="15.75" x14ac:dyDescent="0.25">
      <c r="A255" s="13" t="s">
        <v>159</v>
      </c>
      <c r="B255" s="12"/>
      <c r="D255" s="12"/>
      <c r="E255" s="12"/>
      <c r="F255" s="12"/>
      <c r="G255" s="12"/>
      <c r="H255" s="12"/>
    </row>
    <row r="256" spans="1:8" x14ac:dyDescent="0.25">
      <c r="A256" s="12"/>
      <c r="B256" s="12"/>
      <c r="D256" s="12"/>
      <c r="E256" s="12"/>
      <c r="F256" s="12"/>
      <c r="G256" s="12"/>
      <c r="H256" s="12"/>
    </row>
    <row r="257" spans="1:8" ht="45" x14ac:dyDescent="0.25">
      <c r="A257" s="20" t="s">
        <v>21</v>
      </c>
      <c r="B257" s="11" t="s">
        <v>160</v>
      </c>
      <c r="C257" s="11" t="s">
        <v>265</v>
      </c>
      <c r="D257" s="30" t="s">
        <v>152</v>
      </c>
      <c r="E257" s="14" t="s">
        <v>153</v>
      </c>
      <c r="F257" s="19" t="s">
        <v>22</v>
      </c>
      <c r="G257" s="21" t="s">
        <v>154</v>
      </c>
      <c r="H257" s="25" t="s">
        <v>155</v>
      </c>
    </row>
    <row r="258" spans="1:8" x14ac:dyDescent="0.25">
      <c r="A258" s="47"/>
      <c r="B258" s="48"/>
      <c r="C258" s="55"/>
      <c r="D258" s="49" t="s">
        <v>158</v>
      </c>
      <c r="E258" s="34"/>
      <c r="F258" s="36">
        <f>'Master List'!C9</f>
        <v>6000</v>
      </c>
      <c r="G258" s="37"/>
      <c r="H258" s="35"/>
    </row>
    <row r="259" spans="1:8" x14ac:dyDescent="0.25">
      <c r="A259" s="50"/>
      <c r="B259" s="32"/>
      <c r="C259" s="56"/>
      <c r="D259" s="27"/>
      <c r="E259" s="23"/>
      <c r="F259" s="39"/>
      <c r="G259" s="44"/>
      <c r="H259" s="27"/>
    </row>
    <row r="260" spans="1:8" x14ac:dyDescent="0.25">
      <c r="A260" s="31">
        <v>1</v>
      </c>
      <c r="B260" s="32">
        <v>41660</v>
      </c>
      <c r="C260" s="27" t="s">
        <v>446</v>
      </c>
      <c r="D260" s="27" t="s">
        <v>454</v>
      </c>
      <c r="E260" s="22"/>
      <c r="F260" s="38"/>
      <c r="G260" s="43">
        <v>10</v>
      </c>
      <c r="H260" s="26"/>
    </row>
    <row r="261" spans="1:8" x14ac:dyDescent="0.25">
      <c r="A261" s="31">
        <v>2</v>
      </c>
      <c r="B261" s="32">
        <v>41694</v>
      </c>
      <c r="C261" s="27" t="s">
        <v>447</v>
      </c>
      <c r="D261" s="27" t="s">
        <v>455</v>
      </c>
      <c r="E261" s="23"/>
      <c r="F261" s="39"/>
      <c r="G261" s="44">
        <v>818.5</v>
      </c>
      <c r="H261" s="26"/>
    </row>
    <row r="262" spans="1:8" x14ac:dyDescent="0.25">
      <c r="A262" s="31">
        <v>3</v>
      </c>
      <c r="B262" s="32">
        <v>41708</v>
      </c>
      <c r="C262" s="27" t="s">
        <v>448</v>
      </c>
      <c r="D262" s="27" t="s">
        <v>456</v>
      </c>
      <c r="E262" s="23"/>
      <c r="F262" s="39"/>
      <c r="G262" s="44">
        <v>7</v>
      </c>
      <c r="H262" s="26"/>
    </row>
    <row r="263" spans="1:8" x14ac:dyDescent="0.25">
      <c r="A263" s="31">
        <v>4</v>
      </c>
      <c r="B263" s="32">
        <v>41729</v>
      </c>
      <c r="C263" s="27" t="s">
        <v>449</v>
      </c>
      <c r="D263" s="27" t="s">
        <v>457</v>
      </c>
      <c r="E263" s="23"/>
      <c r="F263" s="39"/>
      <c r="G263" s="44">
        <v>180</v>
      </c>
      <c r="H263" s="26"/>
    </row>
    <row r="264" spans="1:8" x14ac:dyDescent="0.25">
      <c r="A264" s="31">
        <v>5</v>
      </c>
      <c r="B264" s="32">
        <v>41729</v>
      </c>
      <c r="C264" s="56" t="s">
        <v>449</v>
      </c>
      <c r="D264" s="27" t="s">
        <v>458</v>
      </c>
      <c r="E264" s="23"/>
      <c r="F264" s="39"/>
      <c r="G264" s="40">
        <v>2</v>
      </c>
      <c r="H264" s="27"/>
    </row>
    <row r="265" spans="1:8" x14ac:dyDescent="0.25">
      <c r="A265" s="31">
        <v>6</v>
      </c>
      <c r="B265" s="32">
        <v>41745</v>
      </c>
      <c r="C265" s="56" t="s">
        <v>450</v>
      </c>
      <c r="D265" s="27" t="s">
        <v>459</v>
      </c>
      <c r="E265" s="23"/>
      <c r="F265" s="39"/>
      <c r="G265" s="40">
        <v>110</v>
      </c>
      <c r="H265" s="27"/>
    </row>
    <row r="266" spans="1:8" s="12" customFormat="1" x14ac:dyDescent="0.25">
      <c r="A266" s="31">
        <v>7</v>
      </c>
      <c r="B266" s="32">
        <v>41771</v>
      </c>
      <c r="C266" s="56" t="s">
        <v>451</v>
      </c>
      <c r="D266" s="27" t="s">
        <v>460</v>
      </c>
      <c r="E266" s="23"/>
      <c r="F266" s="39"/>
      <c r="G266" s="40">
        <v>273</v>
      </c>
      <c r="H266" s="27"/>
    </row>
    <row r="267" spans="1:8" s="12" customFormat="1" x14ac:dyDescent="0.25">
      <c r="A267" s="31">
        <v>8</v>
      </c>
      <c r="B267" s="32">
        <v>41771</v>
      </c>
      <c r="C267" s="56" t="s">
        <v>451</v>
      </c>
      <c r="D267" s="27" t="s">
        <v>461</v>
      </c>
      <c r="E267" s="23"/>
      <c r="F267" s="39"/>
      <c r="G267" s="40">
        <v>1440</v>
      </c>
      <c r="H267" s="27"/>
    </row>
    <row r="268" spans="1:8" s="12" customFormat="1" x14ac:dyDescent="0.25">
      <c r="A268" s="31">
        <v>9</v>
      </c>
      <c r="B268" s="32">
        <v>41789</v>
      </c>
      <c r="C268" s="56" t="s">
        <v>288</v>
      </c>
      <c r="D268" s="27" t="s">
        <v>462</v>
      </c>
      <c r="E268" s="23"/>
      <c r="F268" s="39"/>
      <c r="G268" s="40">
        <v>185</v>
      </c>
      <c r="H268" s="27"/>
    </row>
    <row r="269" spans="1:8" s="12" customFormat="1" x14ac:dyDescent="0.25">
      <c r="A269" s="31">
        <v>10</v>
      </c>
      <c r="B269" s="32">
        <v>41789</v>
      </c>
      <c r="C269" s="56" t="s">
        <v>288</v>
      </c>
      <c r="D269" s="27" t="s">
        <v>463</v>
      </c>
      <c r="E269" s="23"/>
      <c r="F269" s="39"/>
      <c r="G269" s="40">
        <v>100</v>
      </c>
      <c r="H269" s="27"/>
    </row>
    <row r="270" spans="1:8" s="12" customFormat="1" x14ac:dyDescent="0.25">
      <c r="A270" s="31">
        <v>11</v>
      </c>
      <c r="B270" s="32">
        <v>41789</v>
      </c>
      <c r="C270" s="56" t="s">
        <v>288</v>
      </c>
      <c r="D270" s="27" t="s">
        <v>464</v>
      </c>
      <c r="E270" s="23"/>
      <c r="F270" s="39"/>
      <c r="G270" s="40">
        <v>80</v>
      </c>
      <c r="H270" s="27"/>
    </row>
    <row r="271" spans="1:8" s="12" customFormat="1" x14ac:dyDescent="0.25">
      <c r="A271" s="31">
        <v>12</v>
      </c>
      <c r="B271" s="32">
        <v>41799</v>
      </c>
      <c r="C271" s="56" t="s">
        <v>452</v>
      </c>
      <c r="D271" s="27" t="s">
        <v>465</v>
      </c>
      <c r="E271" s="23"/>
      <c r="F271" s="39"/>
      <c r="G271" s="40">
        <v>5</v>
      </c>
      <c r="H271" s="27"/>
    </row>
    <row r="272" spans="1:8" s="12" customFormat="1" x14ac:dyDescent="0.25">
      <c r="A272" s="31">
        <v>13</v>
      </c>
      <c r="B272" s="32">
        <v>41819</v>
      </c>
      <c r="C272" s="56" t="s">
        <v>453</v>
      </c>
      <c r="D272" s="27" t="s">
        <v>466</v>
      </c>
      <c r="E272" s="23"/>
      <c r="F272" s="39"/>
      <c r="G272" s="40">
        <v>12</v>
      </c>
      <c r="H272" s="27"/>
    </row>
    <row r="273" spans="1:8" s="12" customFormat="1" x14ac:dyDescent="0.25">
      <c r="A273" s="31"/>
      <c r="B273" s="32"/>
      <c r="C273" s="56"/>
      <c r="D273" s="27" t="s">
        <v>1146</v>
      </c>
      <c r="E273" s="23"/>
      <c r="F273" s="39"/>
      <c r="G273" s="40">
        <v>400</v>
      </c>
      <c r="H273" s="27" t="s">
        <v>1148</v>
      </c>
    </row>
    <row r="274" spans="1:8" x14ac:dyDescent="0.25">
      <c r="A274" s="31"/>
      <c r="B274" s="32"/>
      <c r="C274" s="56"/>
      <c r="D274" s="27" t="s">
        <v>1147</v>
      </c>
      <c r="E274" s="23"/>
      <c r="F274" s="39"/>
      <c r="G274" s="40"/>
      <c r="H274" s="27"/>
    </row>
    <row r="275" spans="1:8" x14ac:dyDescent="0.25">
      <c r="A275" s="31"/>
      <c r="B275" s="32"/>
      <c r="C275" s="56"/>
      <c r="D275" s="51" t="s">
        <v>1149</v>
      </c>
      <c r="E275" s="24"/>
      <c r="F275" s="41"/>
      <c r="G275" s="42">
        <v>926</v>
      </c>
      <c r="H275" s="28" t="s">
        <v>1150</v>
      </c>
    </row>
    <row r="276" spans="1:8" x14ac:dyDescent="0.25">
      <c r="A276" s="31"/>
      <c r="B276" s="32"/>
      <c r="C276" s="56"/>
      <c r="D276" s="51"/>
      <c r="E276" s="24"/>
      <c r="F276" s="41"/>
      <c r="G276" s="42"/>
      <c r="H276" s="28"/>
    </row>
    <row r="277" spans="1:8" x14ac:dyDescent="0.25">
      <c r="A277" s="31"/>
      <c r="B277" s="32"/>
      <c r="C277" s="56"/>
      <c r="D277" s="51"/>
      <c r="E277" s="24"/>
      <c r="F277" s="41"/>
      <c r="G277" s="42"/>
      <c r="H277" s="28"/>
    </row>
    <row r="278" spans="1:8" x14ac:dyDescent="0.25">
      <c r="A278" s="52"/>
      <c r="B278" s="33"/>
      <c r="C278" s="57"/>
      <c r="D278" s="53"/>
      <c r="E278" s="24"/>
      <c r="F278" s="41"/>
      <c r="G278" s="42"/>
      <c r="H278" s="28"/>
    </row>
    <row r="279" spans="1:8" ht="15.75" thickBot="1" x14ac:dyDescent="0.3">
      <c r="A279" s="17"/>
      <c r="B279" s="16"/>
      <c r="C279" s="16"/>
      <c r="D279" s="16" t="s">
        <v>210</v>
      </c>
      <c r="E279" s="15"/>
      <c r="F279" s="29">
        <f>SUM(F258:F278)</f>
        <v>6000</v>
      </c>
      <c r="G279" s="29">
        <f>SUM(G260:G278)</f>
        <v>4548.5</v>
      </c>
      <c r="H279" s="18"/>
    </row>
    <row r="280" spans="1:8" x14ac:dyDescent="0.25">
      <c r="A280" s="12"/>
      <c r="B280" s="12"/>
      <c r="D280" s="12"/>
      <c r="E280" s="12"/>
      <c r="F280" s="12"/>
      <c r="G280" s="12"/>
      <c r="H280" s="12"/>
    </row>
    <row r="281" spans="1:8" ht="15.75" x14ac:dyDescent="0.25">
      <c r="A281" s="12"/>
      <c r="B281" s="12"/>
      <c r="D281" s="13" t="s">
        <v>156</v>
      </c>
      <c r="E281" s="45"/>
      <c r="F281" s="46">
        <f>F279-G279</f>
        <v>1451.5</v>
      </c>
      <c r="G281" s="12"/>
      <c r="H281" s="12"/>
    </row>
    <row r="283" spans="1:8" ht="15.75" x14ac:dyDescent="0.25">
      <c r="A283" s="13" t="s">
        <v>467</v>
      </c>
      <c r="B283" s="12"/>
      <c r="D283" s="12"/>
      <c r="E283" s="12"/>
      <c r="F283" s="12"/>
      <c r="G283" s="12"/>
      <c r="H283" s="12"/>
    </row>
    <row r="284" spans="1:8" ht="15.75" x14ac:dyDescent="0.25">
      <c r="A284" s="13" t="s">
        <v>159</v>
      </c>
      <c r="B284" s="12"/>
      <c r="D284" s="12"/>
      <c r="E284" s="12"/>
      <c r="F284" s="12"/>
      <c r="G284" s="12"/>
      <c r="H284" s="12"/>
    </row>
    <row r="285" spans="1:8" x14ac:dyDescent="0.25">
      <c r="A285" s="12"/>
      <c r="B285" s="12"/>
      <c r="D285" s="12"/>
      <c r="E285" s="12"/>
      <c r="F285" s="12"/>
      <c r="G285" s="12"/>
      <c r="H285" s="12"/>
    </row>
    <row r="286" spans="1:8" ht="45" x14ac:dyDescent="0.25">
      <c r="A286" s="20" t="s">
        <v>21</v>
      </c>
      <c r="B286" s="11" t="s">
        <v>160</v>
      </c>
      <c r="C286" s="11" t="s">
        <v>265</v>
      </c>
      <c r="D286" s="30" t="s">
        <v>152</v>
      </c>
      <c r="E286" s="14" t="s">
        <v>153</v>
      </c>
      <c r="F286" s="19" t="s">
        <v>22</v>
      </c>
      <c r="G286" s="21" t="s">
        <v>154</v>
      </c>
      <c r="H286" s="25" t="s">
        <v>155</v>
      </c>
    </row>
    <row r="287" spans="1:8" x14ac:dyDescent="0.25">
      <c r="A287" s="47"/>
      <c r="B287" s="48"/>
      <c r="C287" s="55"/>
      <c r="D287" s="49" t="s">
        <v>158</v>
      </c>
      <c r="E287" s="77"/>
      <c r="F287" s="78">
        <f>'Master List'!C10</f>
        <v>1500</v>
      </c>
      <c r="G287" s="79"/>
      <c r="H287" s="80"/>
    </row>
    <row r="288" spans="1:8" s="12" customFormat="1" x14ac:dyDescent="0.25">
      <c r="A288" s="71"/>
      <c r="B288" s="72"/>
      <c r="C288" s="73"/>
      <c r="D288" s="74"/>
      <c r="E288" s="34"/>
      <c r="F288" s="36"/>
      <c r="G288" s="37"/>
      <c r="H288" s="35"/>
    </row>
    <row r="289" spans="1:8" x14ac:dyDescent="0.25">
      <c r="A289" s="75">
        <v>1</v>
      </c>
      <c r="B289" s="32">
        <v>41781</v>
      </c>
      <c r="C289" s="56" t="s">
        <v>468</v>
      </c>
      <c r="D289" s="27" t="s">
        <v>469</v>
      </c>
      <c r="E289" s="23"/>
      <c r="F289" s="39"/>
      <c r="G289" s="63">
        <v>144</v>
      </c>
      <c r="H289" s="27"/>
    </row>
    <row r="290" spans="1:8" x14ac:dyDescent="0.25">
      <c r="A290" s="76">
        <v>2</v>
      </c>
      <c r="B290" s="32"/>
      <c r="C290" s="27"/>
      <c r="D290" s="27"/>
      <c r="E290" s="22"/>
      <c r="F290" s="38"/>
      <c r="G290" s="43"/>
      <c r="H290" s="26"/>
    </row>
    <row r="291" spans="1:8" x14ac:dyDescent="0.25">
      <c r="A291" s="31"/>
      <c r="B291" s="32"/>
      <c r="C291" s="56"/>
      <c r="D291" s="27"/>
      <c r="E291" s="23"/>
      <c r="F291" s="39"/>
      <c r="G291" s="40"/>
      <c r="H291" s="27"/>
    </row>
    <row r="292" spans="1:8" x14ac:dyDescent="0.25">
      <c r="A292" s="31"/>
      <c r="B292" s="32"/>
      <c r="C292" s="56"/>
      <c r="D292" s="51"/>
      <c r="E292" s="24"/>
      <c r="F292" s="41"/>
      <c r="G292" s="42"/>
      <c r="H292" s="28"/>
    </row>
    <row r="293" spans="1:8" x14ac:dyDescent="0.25">
      <c r="A293" s="31"/>
      <c r="B293" s="32"/>
      <c r="C293" s="56"/>
      <c r="D293" s="51"/>
      <c r="E293" s="24"/>
      <c r="F293" s="41"/>
      <c r="G293" s="42"/>
      <c r="H293" s="28"/>
    </row>
    <row r="294" spans="1:8" x14ac:dyDescent="0.25">
      <c r="A294" s="31"/>
      <c r="B294" s="32"/>
      <c r="C294" s="56"/>
      <c r="D294" s="51"/>
      <c r="E294" s="24"/>
      <c r="F294" s="41"/>
      <c r="G294" s="42"/>
      <c r="H294" s="28"/>
    </row>
    <row r="295" spans="1:8" x14ac:dyDescent="0.25">
      <c r="A295" s="52"/>
      <c r="B295" s="33"/>
      <c r="C295" s="57"/>
      <c r="D295" s="53"/>
      <c r="E295" s="24"/>
      <c r="F295" s="41"/>
      <c r="G295" s="42"/>
      <c r="H295" s="28"/>
    </row>
    <row r="296" spans="1:8" ht="15.75" thickBot="1" x14ac:dyDescent="0.3">
      <c r="A296" s="17"/>
      <c r="B296" s="16"/>
      <c r="C296" s="16"/>
      <c r="D296" s="16" t="s">
        <v>210</v>
      </c>
      <c r="E296" s="15"/>
      <c r="F296" s="29">
        <f>SUM(F287:F295)</f>
        <v>1500</v>
      </c>
      <c r="G296" s="29">
        <f>SUM(G289:G295)</f>
        <v>144</v>
      </c>
      <c r="H296" s="18"/>
    </row>
    <row r="297" spans="1:8" x14ac:dyDescent="0.25">
      <c r="A297" s="12"/>
      <c r="B297" s="12"/>
      <c r="D297" s="12"/>
      <c r="E297" s="12"/>
      <c r="F297" s="12"/>
      <c r="G297" s="12"/>
      <c r="H297" s="12"/>
    </row>
    <row r="298" spans="1:8" ht="15.75" x14ac:dyDescent="0.25">
      <c r="A298" s="12"/>
      <c r="B298" s="12"/>
      <c r="D298" s="13" t="s">
        <v>156</v>
      </c>
      <c r="E298" s="45"/>
      <c r="F298" s="46">
        <f>F296-G296</f>
        <v>1356</v>
      </c>
      <c r="G298" s="12"/>
      <c r="H298" s="12"/>
    </row>
    <row r="301" spans="1:8" ht="15.75" x14ac:dyDescent="0.25">
      <c r="A301" s="13" t="s">
        <v>470</v>
      </c>
      <c r="B301" s="12"/>
      <c r="D301" s="12"/>
      <c r="E301" s="12"/>
      <c r="F301" s="12"/>
      <c r="G301" s="12"/>
      <c r="H301" s="12"/>
    </row>
    <row r="302" spans="1:8" ht="15.75" x14ac:dyDescent="0.25">
      <c r="A302" s="13" t="s">
        <v>159</v>
      </c>
      <c r="B302" s="12"/>
      <c r="D302" s="12"/>
      <c r="E302" s="12"/>
      <c r="F302" s="12"/>
      <c r="G302" s="12"/>
      <c r="H302" s="12"/>
    </row>
    <row r="303" spans="1:8" x14ac:dyDescent="0.25">
      <c r="A303" s="12"/>
      <c r="B303" s="12"/>
      <c r="D303" s="12"/>
      <c r="E303" s="12"/>
      <c r="F303" s="12"/>
      <c r="G303" s="12"/>
      <c r="H303" s="12"/>
    </row>
    <row r="304" spans="1:8" ht="45" x14ac:dyDescent="0.25">
      <c r="A304" s="20" t="s">
        <v>21</v>
      </c>
      <c r="B304" s="11" t="s">
        <v>160</v>
      </c>
      <c r="C304" s="11" t="s">
        <v>265</v>
      </c>
      <c r="D304" s="30" t="s">
        <v>152</v>
      </c>
      <c r="E304" s="14" t="s">
        <v>153</v>
      </c>
      <c r="F304" s="19" t="s">
        <v>22</v>
      </c>
      <c r="G304" s="21" t="s">
        <v>154</v>
      </c>
      <c r="H304" s="25" t="s">
        <v>155</v>
      </c>
    </row>
    <row r="305" spans="1:8" x14ac:dyDescent="0.25">
      <c r="A305" s="47"/>
      <c r="B305" s="48"/>
      <c r="C305" s="55"/>
      <c r="D305" s="49" t="s">
        <v>158</v>
      </c>
      <c r="E305" s="77"/>
      <c r="F305" s="78">
        <f>'Master List'!C11</f>
        <v>2000</v>
      </c>
      <c r="G305" s="79"/>
      <c r="H305" s="80"/>
    </row>
    <row r="306" spans="1:8" x14ac:dyDescent="0.25">
      <c r="A306" s="71"/>
      <c r="B306" s="72"/>
      <c r="C306" s="73"/>
      <c r="D306" s="74"/>
      <c r="E306" s="34"/>
      <c r="F306" s="36"/>
      <c r="G306" s="37"/>
      <c r="H306" s="35"/>
    </row>
    <row r="307" spans="1:8" x14ac:dyDescent="0.25">
      <c r="A307" s="75">
        <v>1</v>
      </c>
      <c r="B307" s="32">
        <v>41807</v>
      </c>
      <c r="C307" s="56" t="s">
        <v>471</v>
      </c>
      <c r="D307" s="27" t="s">
        <v>472</v>
      </c>
      <c r="E307" s="23"/>
      <c r="F307" s="39"/>
      <c r="G307" s="63">
        <v>78.75</v>
      </c>
      <c r="H307" s="27"/>
    </row>
    <row r="308" spans="1:8" x14ac:dyDescent="0.25">
      <c r="A308" s="76">
        <v>2</v>
      </c>
      <c r="B308" s="32"/>
      <c r="C308" s="27"/>
      <c r="D308" s="27"/>
      <c r="E308" s="22"/>
      <c r="F308" s="38"/>
      <c r="G308" s="43"/>
      <c r="H308" s="26"/>
    </row>
    <row r="309" spans="1:8" x14ac:dyDescent="0.25">
      <c r="A309" s="31"/>
      <c r="B309" s="32"/>
      <c r="C309" s="56"/>
      <c r="D309" s="27"/>
      <c r="E309" s="23"/>
      <c r="F309" s="39"/>
      <c r="G309" s="40"/>
      <c r="H309" s="27"/>
    </row>
    <row r="310" spans="1:8" x14ac:dyDescent="0.25">
      <c r="A310" s="31"/>
      <c r="B310" s="32"/>
      <c r="C310" s="56"/>
      <c r="D310" s="51"/>
      <c r="E310" s="24"/>
      <c r="F310" s="41"/>
      <c r="G310" s="42"/>
      <c r="H310" s="28"/>
    </row>
    <row r="311" spans="1:8" x14ac:dyDescent="0.25">
      <c r="A311" s="31"/>
      <c r="B311" s="32"/>
      <c r="C311" s="56"/>
      <c r="D311" s="51"/>
      <c r="E311" s="24"/>
      <c r="F311" s="41"/>
      <c r="G311" s="42"/>
      <c r="H311" s="28"/>
    </row>
    <row r="312" spans="1:8" x14ac:dyDescent="0.25">
      <c r="A312" s="31"/>
      <c r="B312" s="32"/>
      <c r="C312" s="56"/>
      <c r="D312" s="51"/>
      <c r="E312" s="24"/>
      <c r="F312" s="41"/>
      <c r="G312" s="42"/>
      <c r="H312" s="28"/>
    </row>
    <row r="313" spans="1:8" x14ac:dyDescent="0.25">
      <c r="A313" s="52"/>
      <c r="B313" s="33"/>
      <c r="C313" s="57"/>
      <c r="D313" s="53"/>
      <c r="E313" s="24"/>
      <c r="F313" s="41"/>
      <c r="G313" s="42"/>
      <c r="H313" s="28"/>
    </row>
    <row r="314" spans="1:8" ht="15.75" thickBot="1" x14ac:dyDescent="0.3">
      <c r="A314" s="17"/>
      <c r="B314" s="16"/>
      <c r="C314" s="16"/>
      <c r="D314" s="16" t="s">
        <v>210</v>
      </c>
      <c r="E314" s="15"/>
      <c r="F314" s="29">
        <f>SUM(F305:F313)</f>
        <v>2000</v>
      </c>
      <c r="G314" s="29">
        <f>SUM(G307:G313)</f>
        <v>78.75</v>
      </c>
      <c r="H314" s="18"/>
    </row>
    <row r="315" spans="1:8" x14ac:dyDescent="0.25">
      <c r="A315" s="12"/>
      <c r="B315" s="12"/>
      <c r="D315" s="12"/>
      <c r="E315" s="12"/>
      <c r="F315" s="12"/>
      <c r="G315" s="12"/>
      <c r="H315" s="12"/>
    </row>
    <row r="316" spans="1:8" ht="15.75" x14ac:dyDescent="0.25">
      <c r="A316" s="12"/>
      <c r="B316" s="12"/>
      <c r="D316" s="13" t="s">
        <v>156</v>
      </c>
      <c r="E316" s="45"/>
      <c r="F316" s="46">
        <f>F314-G314</f>
        <v>1921.25</v>
      </c>
      <c r="G316" s="12"/>
      <c r="H316" s="12"/>
    </row>
    <row r="319" spans="1:8" ht="15.75" x14ac:dyDescent="0.25">
      <c r="A319" s="13" t="s">
        <v>475</v>
      </c>
      <c r="B319" s="12"/>
      <c r="D319" s="12"/>
      <c r="E319" s="12"/>
      <c r="F319" s="12"/>
      <c r="G319" s="12"/>
      <c r="H319" s="12"/>
    </row>
    <row r="320" spans="1:8" ht="15.75" x14ac:dyDescent="0.25">
      <c r="A320" s="13" t="s">
        <v>159</v>
      </c>
      <c r="B320" s="12"/>
      <c r="D320" s="12"/>
      <c r="E320" s="12"/>
      <c r="F320" s="12"/>
      <c r="G320" s="12"/>
      <c r="H320" s="12"/>
    </row>
    <row r="321" spans="1:8" x14ac:dyDescent="0.25">
      <c r="A321" s="12"/>
      <c r="B321" s="12"/>
      <c r="D321" s="12"/>
      <c r="E321" s="12"/>
      <c r="F321" s="12"/>
      <c r="G321" s="12"/>
      <c r="H321" s="12"/>
    </row>
    <row r="322" spans="1:8" ht="45" x14ac:dyDescent="0.25">
      <c r="A322" s="20" t="s">
        <v>21</v>
      </c>
      <c r="B322" s="11" t="s">
        <v>160</v>
      </c>
      <c r="C322" s="11" t="s">
        <v>265</v>
      </c>
      <c r="D322" s="30" t="s">
        <v>152</v>
      </c>
      <c r="E322" s="14" t="s">
        <v>153</v>
      </c>
      <c r="F322" s="19" t="s">
        <v>22</v>
      </c>
      <c r="G322" s="21" t="s">
        <v>154</v>
      </c>
      <c r="H322" s="25" t="s">
        <v>155</v>
      </c>
    </row>
    <row r="323" spans="1:8" x14ac:dyDescent="0.25">
      <c r="A323" s="47"/>
      <c r="B323" s="48"/>
      <c r="C323" s="55"/>
      <c r="D323" s="49" t="s">
        <v>158</v>
      </c>
      <c r="E323" s="77"/>
      <c r="F323" s="78">
        <f>'Master List'!C12</f>
        <v>4000</v>
      </c>
      <c r="G323" s="79"/>
      <c r="H323" s="80"/>
    </row>
    <row r="324" spans="1:8" x14ac:dyDescent="0.25">
      <c r="A324" s="71"/>
      <c r="B324" s="72"/>
      <c r="C324" s="73"/>
      <c r="D324" s="74"/>
      <c r="E324" s="34"/>
      <c r="F324" s="36"/>
      <c r="G324" s="37"/>
      <c r="H324" s="35"/>
    </row>
    <row r="325" spans="1:8" x14ac:dyDescent="0.25">
      <c r="A325" s="75">
        <v>1</v>
      </c>
      <c r="B325" s="32">
        <v>41761</v>
      </c>
      <c r="C325" s="56" t="s">
        <v>473</v>
      </c>
      <c r="D325" s="27" t="s">
        <v>474</v>
      </c>
      <c r="E325" s="23"/>
      <c r="F325" s="39"/>
      <c r="G325" s="63">
        <v>498.2</v>
      </c>
      <c r="H325" s="27"/>
    </row>
    <row r="326" spans="1:8" x14ac:dyDescent="0.25">
      <c r="A326" s="76">
        <v>2</v>
      </c>
      <c r="B326" s="32"/>
      <c r="C326" s="27"/>
      <c r="D326" s="27"/>
      <c r="E326" s="22"/>
      <c r="F326" s="38"/>
      <c r="G326" s="43"/>
      <c r="H326" s="26"/>
    </row>
    <row r="327" spans="1:8" x14ac:dyDescent="0.25">
      <c r="A327" s="31"/>
      <c r="B327" s="32"/>
      <c r="C327" s="56"/>
      <c r="D327" s="51"/>
      <c r="E327" s="24"/>
      <c r="F327" s="41"/>
      <c r="G327" s="42"/>
      <c r="H327" s="28"/>
    </row>
    <row r="328" spans="1:8" x14ac:dyDescent="0.25">
      <c r="A328" s="52"/>
      <c r="B328" s="33"/>
      <c r="C328" s="57"/>
      <c r="D328" s="53"/>
      <c r="E328" s="24"/>
      <c r="F328" s="41"/>
      <c r="G328" s="42"/>
      <c r="H328" s="28"/>
    </row>
    <row r="329" spans="1:8" ht="15.75" thickBot="1" x14ac:dyDescent="0.3">
      <c r="A329" s="17"/>
      <c r="B329" s="16"/>
      <c r="C329" s="16"/>
      <c r="D329" s="16" t="s">
        <v>210</v>
      </c>
      <c r="E329" s="15"/>
      <c r="F329" s="29">
        <f>SUM(F323:F328)</f>
        <v>4000</v>
      </c>
      <c r="G329" s="29">
        <f>SUM(G325:G328)</f>
        <v>498.2</v>
      </c>
      <c r="H329" s="18"/>
    </row>
    <row r="330" spans="1:8" x14ac:dyDescent="0.25">
      <c r="A330" s="12"/>
      <c r="B330" s="12"/>
      <c r="D330" s="12"/>
      <c r="E330" s="12"/>
      <c r="F330" s="12"/>
      <c r="G330" s="12"/>
      <c r="H330" s="12"/>
    </row>
    <row r="331" spans="1:8" ht="15.75" x14ac:dyDescent="0.25">
      <c r="A331" s="12"/>
      <c r="B331" s="12"/>
      <c r="D331" s="13" t="s">
        <v>156</v>
      </c>
      <c r="E331" s="45"/>
      <c r="F331" s="46">
        <f>F329-G329</f>
        <v>3501.8</v>
      </c>
      <c r="G331" s="12"/>
      <c r="H331" s="12"/>
    </row>
    <row r="333" spans="1:8" ht="15.75" x14ac:dyDescent="0.25">
      <c r="A333" s="13" t="s">
        <v>1278</v>
      </c>
      <c r="B333" s="12"/>
      <c r="D333" s="12"/>
      <c r="E333" s="12"/>
      <c r="F333" s="12"/>
      <c r="G333" s="12"/>
      <c r="H333" s="12"/>
    </row>
    <row r="334" spans="1:8" ht="15.75" x14ac:dyDescent="0.25">
      <c r="A334" s="13" t="s">
        <v>159</v>
      </c>
      <c r="B334" s="12"/>
      <c r="D334" s="12"/>
      <c r="E334" s="12"/>
      <c r="F334" s="12"/>
      <c r="G334" s="12"/>
      <c r="H334" s="12"/>
    </row>
    <row r="335" spans="1:8" x14ac:dyDescent="0.25">
      <c r="A335" s="12"/>
      <c r="B335" s="12"/>
      <c r="D335" s="12"/>
      <c r="E335" s="12"/>
      <c r="F335" s="12"/>
      <c r="G335" s="12"/>
      <c r="H335" s="12"/>
    </row>
    <row r="336" spans="1:8" ht="45" x14ac:dyDescent="0.25">
      <c r="A336" s="20" t="s">
        <v>21</v>
      </c>
      <c r="B336" s="11" t="s">
        <v>160</v>
      </c>
      <c r="C336" s="11" t="s">
        <v>265</v>
      </c>
      <c r="D336" s="30" t="s">
        <v>152</v>
      </c>
      <c r="E336" s="14" t="s">
        <v>153</v>
      </c>
      <c r="F336" s="19" t="s">
        <v>22</v>
      </c>
      <c r="G336" s="21" t="s">
        <v>154</v>
      </c>
      <c r="H336" s="25" t="s">
        <v>155</v>
      </c>
    </row>
    <row r="337" spans="1:8" x14ac:dyDescent="0.25">
      <c r="A337" s="47"/>
      <c r="B337" s="48"/>
      <c r="C337" s="55"/>
      <c r="D337" s="49" t="s">
        <v>158</v>
      </c>
      <c r="E337" s="34"/>
      <c r="F337" s="36"/>
      <c r="G337" s="37"/>
      <c r="H337" s="35"/>
    </row>
    <row r="338" spans="1:8" x14ac:dyDescent="0.25">
      <c r="A338" s="50"/>
      <c r="B338" s="32"/>
      <c r="C338" s="56"/>
      <c r="D338" s="27"/>
      <c r="E338" s="23"/>
      <c r="F338" s="39"/>
      <c r="G338" s="44"/>
      <c r="H338" s="27"/>
    </row>
    <row r="339" spans="1:8" x14ac:dyDescent="0.25">
      <c r="A339" s="31">
        <v>1</v>
      </c>
      <c r="B339" s="32"/>
      <c r="C339" s="56"/>
      <c r="D339" s="27" t="s">
        <v>1279</v>
      </c>
      <c r="E339" s="22"/>
      <c r="F339" s="38">
        <v>9625</v>
      </c>
      <c r="G339" s="43"/>
      <c r="H339" s="26" t="s">
        <v>1280</v>
      </c>
    </row>
    <row r="340" spans="1:8" x14ac:dyDescent="0.25">
      <c r="A340" s="31">
        <v>2</v>
      </c>
      <c r="B340" s="32"/>
      <c r="C340" s="56"/>
      <c r="D340" s="27" t="s">
        <v>1281</v>
      </c>
      <c r="E340" s="23"/>
      <c r="F340" s="39">
        <v>7485</v>
      </c>
      <c r="G340" s="44"/>
      <c r="H340" s="26" t="s">
        <v>1282</v>
      </c>
    </row>
    <row r="341" spans="1:8" x14ac:dyDescent="0.25">
      <c r="A341" s="31">
        <v>3</v>
      </c>
      <c r="B341" s="32"/>
      <c r="C341" s="56"/>
      <c r="D341" s="27" t="s">
        <v>1283</v>
      </c>
      <c r="E341" s="23"/>
      <c r="F341" s="39">
        <v>4420</v>
      </c>
      <c r="G341" s="44"/>
      <c r="H341" s="26" t="s">
        <v>1284</v>
      </c>
    </row>
    <row r="342" spans="1:8" x14ac:dyDescent="0.25">
      <c r="A342" s="31">
        <v>4</v>
      </c>
      <c r="B342" s="32"/>
      <c r="C342" s="56"/>
      <c r="D342" s="27"/>
      <c r="E342" s="23"/>
      <c r="F342" s="39"/>
      <c r="G342" s="44"/>
      <c r="H342" s="26"/>
    </row>
    <row r="343" spans="1:8" x14ac:dyDescent="0.25">
      <c r="A343" s="31">
        <v>5</v>
      </c>
      <c r="B343" s="32"/>
      <c r="C343" s="56"/>
      <c r="D343" s="27"/>
      <c r="E343" s="23"/>
      <c r="F343" s="39"/>
      <c r="G343" s="44"/>
      <c r="H343" s="27"/>
    </row>
    <row r="344" spans="1:8" x14ac:dyDescent="0.25">
      <c r="A344" s="31">
        <v>6</v>
      </c>
      <c r="B344" s="32"/>
      <c r="C344" s="56"/>
      <c r="D344" s="27"/>
      <c r="E344" s="23"/>
      <c r="F344" s="39"/>
      <c r="G344" s="44"/>
      <c r="H344" s="27"/>
    </row>
    <row r="345" spans="1:8" x14ac:dyDescent="0.25">
      <c r="A345" s="31">
        <v>7</v>
      </c>
      <c r="B345" s="32"/>
      <c r="C345" s="56"/>
      <c r="D345" s="27"/>
      <c r="E345" s="23"/>
      <c r="F345" s="39"/>
      <c r="G345" s="44"/>
      <c r="H345" s="27"/>
    </row>
    <row r="346" spans="1:8" x14ac:dyDescent="0.25">
      <c r="A346" s="31">
        <v>8</v>
      </c>
      <c r="B346" s="32"/>
      <c r="C346" s="56"/>
      <c r="D346" s="27"/>
      <c r="E346" s="23"/>
      <c r="F346" s="39"/>
      <c r="G346" s="44"/>
      <c r="H346" s="27"/>
    </row>
    <row r="347" spans="1:8" x14ac:dyDescent="0.25">
      <c r="A347" s="31">
        <v>9</v>
      </c>
      <c r="B347" s="32"/>
      <c r="C347" s="56"/>
      <c r="D347" s="27"/>
      <c r="E347" s="23"/>
      <c r="F347" s="39"/>
      <c r="G347" s="44"/>
      <c r="H347" s="27"/>
    </row>
    <row r="348" spans="1:8" x14ac:dyDescent="0.25">
      <c r="A348" s="31">
        <v>10</v>
      </c>
      <c r="B348" s="32"/>
      <c r="C348" s="56"/>
      <c r="D348" s="27"/>
      <c r="E348" s="23"/>
      <c r="F348" s="39"/>
      <c r="G348" s="39"/>
      <c r="H348" s="27"/>
    </row>
    <row r="349" spans="1:8" x14ac:dyDescent="0.25">
      <c r="A349" s="31">
        <v>11</v>
      </c>
      <c r="B349" s="32"/>
      <c r="C349" s="56"/>
      <c r="D349" s="27"/>
      <c r="E349" s="23"/>
      <c r="F349" s="39"/>
      <c r="G349" s="40"/>
      <c r="H349" s="27"/>
    </row>
    <row r="350" spans="1:8" x14ac:dyDescent="0.25">
      <c r="A350" s="31">
        <v>12</v>
      </c>
      <c r="B350" s="32"/>
      <c r="C350" s="56"/>
      <c r="D350" s="27"/>
      <c r="E350" s="23"/>
      <c r="F350" s="39"/>
      <c r="G350" s="40"/>
      <c r="H350" s="27"/>
    </row>
    <row r="351" spans="1:8" x14ac:dyDescent="0.25">
      <c r="A351" s="31">
        <v>13</v>
      </c>
      <c r="B351" s="32"/>
      <c r="C351" s="56"/>
      <c r="D351" s="27"/>
      <c r="E351" s="23"/>
      <c r="F351" s="39"/>
      <c r="G351" s="40"/>
      <c r="H351" s="27"/>
    </row>
    <row r="352" spans="1:8" x14ac:dyDescent="0.25">
      <c r="A352" s="31">
        <v>14</v>
      </c>
      <c r="B352" s="32"/>
      <c r="C352" s="56"/>
      <c r="D352" s="27"/>
      <c r="E352" s="23"/>
      <c r="F352" s="39"/>
      <c r="G352" s="40"/>
      <c r="H352" s="27"/>
    </row>
    <row r="353" spans="1:8" x14ac:dyDescent="0.25">
      <c r="A353" s="31">
        <v>15</v>
      </c>
      <c r="B353" s="32"/>
      <c r="C353" s="56"/>
      <c r="D353" s="27"/>
      <c r="E353" s="23"/>
      <c r="F353" s="39"/>
      <c r="G353" s="40"/>
      <c r="H353" s="27"/>
    </row>
    <row r="354" spans="1:8" x14ac:dyDescent="0.25">
      <c r="A354" s="31"/>
      <c r="B354" s="32"/>
      <c r="C354" s="56"/>
      <c r="D354" s="51"/>
      <c r="E354" s="24"/>
      <c r="F354" s="41"/>
      <c r="G354" s="42"/>
      <c r="H354" s="28"/>
    </row>
    <row r="355" spans="1:8" x14ac:dyDescent="0.25">
      <c r="A355" s="31"/>
      <c r="B355" s="32"/>
      <c r="C355" s="56"/>
      <c r="D355" s="51"/>
      <c r="E355" s="24"/>
      <c r="F355" s="41"/>
      <c r="G355" s="42"/>
      <c r="H355" s="28"/>
    </row>
    <row r="356" spans="1:8" x14ac:dyDescent="0.25">
      <c r="A356" s="31"/>
      <c r="B356" s="32"/>
      <c r="C356" s="56"/>
      <c r="D356" s="51"/>
      <c r="E356" s="24"/>
      <c r="F356" s="41"/>
      <c r="G356" s="42"/>
      <c r="H356" s="28"/>
    </row>
    <row r="357" spans="1:8" x14ac:dyDescent="0.25">
      <c r="A357" s="52"/>
      <c r="B357" s="33"/>
      <c r="C357" s="57"/>
      <c r="D357" s="53"/>
      <c r="E357" s="24"/>
      <c r="F357" s="41"/>
      <c r="G357" s="42"/>
      <c r="H357" s="28"/>
    </row>
    <row r="358" spans="1:8" ht="15.75" thickBot="1" x14ac:dyDescent="0.3">
      <c r="A358" s="17"/>
      <c r="B358" s="16"/>
      <c r="C358" s="16"/>
      <c r="D358" s="16" t="s">
        <v>210</v>
      </c>
      <c r="E358" s="15"/>
      <c r="F358" s="29">
        <f>SUM(F337:F357)</f>
        <v>21530</v>
      </c>
      <c r="G358" s="29">
        <f>SUM(G339:G357)</f>
        <v>0</v>
      </c>
      <c r="H358" s="18"/>
    </row>
    <row r="359" spans="1:8" x14ac:dyDescent="0.25">
      <c r="A359" s="12"/>
      <c r="B359" s="12"/>
      <c r="D359" s="12"/>
      <c r="E359" s="12"/>
      <c r="F359" s="12"/>
      <c r="G359" s="12"/>
      <c r="H359" s="12"/>
    </row>
    <row r="360" spans="1:8" ht="15.75" x14ac:dyDescent="0.25">
      <c r="A360" s="12"/>
      <c r="B360" s="12"/>
      <c r="D360" s="13" t="s">
        <v>156</v>
      </c>
      <c r="E360" s="45"/>
      <c r="F360" s="46">
        <f>F358-G358</f>
        <v>21530</v>
      </c>
      <c r="G360" s="12"/>
      <c r="H360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16"/>
  <sheetViews>
    <sheetView topLeftCell="A198" zoomScaleNormal="100" workbookViewId="0">
      <selection activeCell="H222" sqref="H222"/>
    </sheetView>
  </sheetViews>
  <sheetFormatPr defaultRowHeight="15" x14ac:dyDescent="0.25"/>
  <cols>
    <col min="2" max="2" width="11.5703125" customWidth="1"/>
    <col min="3" max="3" width="10.140625" style="12" customWidth="1"/>
    <col min="4" max="4" width="46.85546875" bestFit="1" customWidth="1"/>
    <col min="5" max="5" width="10.140625" bestFit="1" customWidth="1"/>
    <col min="6" max="6" width="12.7109375" customWidth="1"/>
    <col min="7" max="7" width="16.5703125" style="4" customWidth="1"/>
    <col min="8" max="8" width="11.28515625" bestFit="1" customWidth="1"/>
    <col min="9" max="9" width="12.42578125" bestFit="1" customWidth="1"/>
    <col min="10" max="10" width="9.85546875" customWidth="1"/>
    <col min="11" max="11" width="11.7109375" customWidth="1"/>
  </cols>
  <sheetData>
    <row r="2" spans="1:11" ht="15.75" x14ac:dyDescent="0.25">
      <c r="A2" s="13" t="s">
        <v>260</v>
      </c>
      <c r="B2" s="12"/>
      <c r="D2" s="12"/>
      <c r="E2" s="12"/>
      <c r="F2" s="12"/>
      <c r="H2" s="12"/>
    </row>
    <row r="3" spans="1:11" ht="15.75" x14ac:dyDescent="0.25">
      <c r="A3" s="13" t="s">
        <v>159</v>
      </c>
      <c r="B3" s="12"/>
      <c r="D3" s="12"/>
      <c r="E3" s="12"/>
      <c r="F3" s="12"/>
      <c r="H3" s="12"/>
    </row>
    <row r="4" spans="1:11" x14ac:dyDescent="0.25">
      <c r="A4" s="12"/>
      <c r="B4" s="12"/>
      <c r="D4" s="12"/>
      <c r="E4" s="12"/>
      <c r="F4" s="12"/>
      <c r="H4" s="12"/>
    </row>
    <row r="5" spans="1:11" ht="30" x14ac:dyDescent="0.25">
      <c r="A5" s="20" t="s">
        <v>21</v>
      </c>
      <c r="B5" s="11" t="s">
        <v>160</v>
      </c>
      <c r="C5" s="11" t="s">
        <v>265</v>
      </c>
      <c r="D5" s="30" t="s">
        <v>152</v>
      </c>
      <c r="E5" s="14" t="s">
        <v>153</v>
      </c>
      <c r="F5" s="19" t="s">
        <v>22</v>
      </c>
      <c r="G5" s="59" t="s">
        <v>154</v>
      </c>
      <c r="H5" s="25" t="s">
        <v>155</v>
      </c>
    </row>
    <row r="6" spans="1:11" x14ac:dyDescent="0.25">
      <c r="A6" s="47"/>
      <c r="B6" s="48"/>
      <c r="C6" s="55"/>
      <c r="D6" s="49" t="s">
        <v>158</v>
      </c>
      <c r="E6" s="34"/>
      <c r="F6" s="36">
        <f>'Master List'!C53</f>
        <v>10000</v>
      </c>
      <c r="G6" s="60"/>
      <c r="H6" s="35"/>
    </row>
    <row r="7" spans="1:11" x14ac:dyDescent="0.25">
      <c r="A7" s="50"/>
      <c r="B7" s="32"/>
      <c r="C7" s="56"/>
      <c r="D7" s="27"/>
      <c r="E7" s="23"/>
      <c r="F7" s="39"/>
      <c r="G7" s="61"/>
      <c r="H7" s="27"/>
    </row>
    <row r="8" spans="1:11" x14ac:dyDescent="0.25">
      <c r="A8" s="31">
        <v>1</v>
      </c>
      <c r="B8" s="32">
        <v>41667</v>
      </c>
      <c r="C8" s="56"/>
      <c r="D8" s="27" t="s">
        <v>254</v>
      </c>
      <c r="E8" s="22"/>
      <c r="F8" s="38"/>
      <c r="G8" s="62">
        <v>210</v>
      </c>
      <c r="H8" s="26"/>
    </row>
    <row r="9" spans="1:11" x14ac:dyDescent="0.25">
      <c r="A9" s="31">
        <v>2</v>
      </c>
      <c r="B9" s="32">
        <v>41729</v>
      </c>
      <c r="C9" s="56"/>
      <c r="D9" s="27" t="s">
        <v>255</v>
      </c>
      <c r="E9" s="23"/>
      <c r="F9" s="39"/>
      <c r="G9" s="61">
        <v>210</v>
      </c>
      <c r="H9" s="26"/>
    </row>
    <row r="10" spans="1:11" x14ac:dyDescent="0.25">
      <c r="A10" s="31">
        <v>3</v>
      </c>
      <c r="B10" s="32">
        <v>41729</v>
      </c>
      <c r="C10" s="56"/>
      <c r="D10" s="27" t="s">
        <v>256</v>
      </c>
      <c r="E10" s="23"/>
      <c r="F10" s="39"/>
      <c r="G10" s="61">
        <v>70</v>
      </c>
      <c r="H10" s="26"/>
    </row>
    <row r="11" spans="1:11" x14ac:dyDescent="0.25">
      <c r="A11" s="31">
        <v>4</v>
      </c>
      <c r="B11" s="32">
        <v>41761</v>
      </c>
      <c r="C11" s="56"/>
      <c r="D11" s="27" t="s">
        <v>257</v>
      </c>
      <c r="E11" s="23"/>
      <c r="F11" s="39"/>
      <c r="G11" s="61">
        <v>150</v>
      </c>
      <c r="H11" s="26"/>
    </row>
    <row r="12" spans="1:11" x14ac:dyDescent="0.25">
      <c r="A12" s="31">
        <v>5</v>
      </c>
      <c r="B12" s="32">
        <v>41768</v>
      </c>
      <c r="C12" s="56"/>
      <c r="D12" s="27" t="s">
        <v>258</v>
      </c>
      <c r="E12" s="23"/>
      <c r="F12" s="39"/>
      <c r="G12" s="61">
        <v>300</v>
      </c>
      <c r="H12" s="27"/>
    </row>
    <row r="13" spans="1:11" x14ac:dyDescent="0.25">
      <c r="A13" s="31">
        <v>6</v>
      </c>
      <c r="B13" s="32">
        <v>41789</v>
      </c>
      <c r="C13" s="56"/>
      <c r="D13" s="27" t="s">
        <v>259</v>
      </c>
      <c r="E13" s="23"/>
      <c r="F13" s="39"/>
      <c r="G13" s="61">
        <v>450</v>
      </c>
      <c r="H13" s="27"/>
    </row>
    <row r="14" spans="1:11" x14ac:dyDescent="0.25">
      <c r="A14" s="31">
        <v>7</v>
      </c>
      <c r="B14" s="32">
        <v>41828</v>
      </c>
      <c r="C14" s="56" t="s">
        <v>877</v>
      </c>
      <c r="D14" s="27" t="s">
        <v>878</v>
      </c>
      <c r="E14" s="23"/>
      <c r="F14" s="39"/>
      <c r="G14" s="61">
        <v>1040</v>
      </c>
      <c r="H14" s="27"/>
      <c r="K14" s="157"/>
    </row>
    <row r="15" spans="1:11" x14ac:dyDescent="0.25">
      <c r="A15" s="31">
        <v>8</v>
      </c>
      <c r="B15" s="138"/>
      <c r="C15" s="139"/>
      <c r="D15" s="93" t="s">
        <v>999</v>
      </c>
      <c r="E15" s="94"/>
      <c r="F15" s="95"/>
      <c r="G15" s="97">
        <v>10</v>
      </c>
      <c r="H15" s="93" t="s">
        <v>998</v>
      </c>
    </row>
    <row r="16" spans="1:11" x14ac:dyDescent="0.25">
      <c r="A16" s="31">
        <v>9</v>
      </c>
      <c r="B16" s="32"/>
      <c r="C16" s="56"/>
      <c r="D16" s="27" t="s">
        <v>1225</v>
      </c>
      <c r="E16" s="23"/>
      <c r="F16" s="39"/>
      <c r="G16" s="61">
        <v>1200</v>
      </c>
      <c r="H16" s="27" t="s">
        <v>1226</v>
      </c>
    </row>
    <row r="17" spans="1:11" x14ac:dyDescent="0.25">
      <c r="A17" s="31">
        <v>10</v>
      </c>
      <c r="B17" s="32"/>
      <c r="C17" s="56"/>
      <c r="D17" s="27" t="s">
        <v>1274</v>
      </c>
      <c r="E17" s="23"/>
      <c r="F17" s="39"/>
      <c r="G17" s="63">
        <v>200</v>
      </c>
      <c r="H17" s="27" t="s">
        <v>1275</v>
      </c>
      <c r="K17" s="156"/>
    </row>
    <row r="18" spans="1:11" x14ac:dyDescent="0.25">
      <c r="A18" s="31">
        <v>11</v>
      </c>
      <c r="B18" s="32"/>
      <c r="C18" s="56"/>
      <c r="D18" s="27" t="s">
        <v>1354</v>
      </c>
      <c r="E18" s="23"/>
      <c r="F18" s="39"/>
      <c r="G18" s="64">
        <v>325</v>
      </c>
      <c r="H18" s="27" t="s">
        <v>1355</v>
      </c>
    </row>
    <row r="19" spans="1:11" x14ac:dyDescent="0.25">
      <c r="A19" s="31">
        <v>12</v>
      </c>
      <c r="B19" s="32"/>
      <c r="C19" s="56"/>
      <c r="D19" s="27" t="s">
        <v>1364</v>
      </c>
      <c r="E19" s="23"/>
      <c r="F19" s="39"/>
      <c r="G19" s="64">
        <v>60</v>
      </c>
      <c r="H19" s="27" t="s">
        <v>1365</v>
      </c>
    </row>
    <row r="20" spans="1:11" x14ac:dyDescent="0.25">
      <c r="A20" s="31">
        <v>13</v>
      </c>
      <c r="B20" s="32"/>
      <c r="C20" s="56"/>
      <c r="D20" s="27"/>
      <c r="E20" s="23"/>
      <c r="F20" s="39"/>
      <c r="G20" s="64"/>
      <c r="H20" s="27"/>
    </row>
    <row r="21" spans="1:11" x14ac:dyDescent="0.25">
      <c r="A21" s="31">
        <v>14</v>
      </c>
      <c r="B21" s="32"/>
      <c r="C21" s="56"/>
      <c r="D21" s="27"/>
      <c r="E21" s="23"/>
      <c r="F21" s="39"/>
      <c r="G21" s="64"/>
      <c r="H21" s="27"/>
    </row>
    <row r="22" spans="1:11" x14ac:dyDescent="0.25">
      <c r="A22" s="31">
        <v>15</v>
      </c>
      <c r="B22" s="32"/>
      <c r="C22" s="56"/>
      <c r="D22" s="27"/>
      <c r="E22" s="23"/>
      <c r="F22" s="39"/>
      <c r="G22" s="64"/>
      <c r="H22" s="27"/>
    </row>
    <row r="23" spans="1:11" x14ac:dyDescent="0.25">
      <c r="A23" s="31"/>
      <c r="B23" s="32"/>
      <c r="C23" s="56"/>
      <c r="D23" s="51"/>
      <c r="E23" s="24"/>
      <c r="F23" s="41"/>
      <c r="G23" s="65"/>
      <c r="H23" s="28"/>
    </row>
    <row r="24" spans="1:11" x14ac:dyDescent="0.25">
      <c r="A24" s="31"/>
      <c r="B24" s="32"/>
      <c r="C24" s="56"/>
      <c r="D24" s="51"/>
      <c r="E24" s="24"/>
      <c r="F24" s="41"/>
      <c r="G24" s="65"/>
      <c r="H24" s="28"/>
    </row>
    <row r="25" spans="1:11" x14ac:dyDescent="0.25">
      <c r="A25" s="31"/>
      <c r="B25" s="32"/>
      <c r="C25" s="56"/>
      <c r="D25" s="51"/>
      <c r="E25" s="24"/>
      <c r="F25" s="41"/>
      <c r="G25" s="65"/>
      <c r="H25" s="28"/>
    </row>
    <row r="26" spans="1:11" x14ac:dyDescent="0.25">
      <c r="A26" s="52"/>
      <c r="B26" s="33"/>
      <c r="C26" s="57"/>
      <c r="D26" s="53"/>
      <c r="E26" s="24"/>
      <c r="F26" s="41"/>
      <c r="G26" s="65"/>
      <c r="H26" s="28"/>
    </row>
    <row r="27" spans="1:11" ht="15.75" thickBot="1" x14ac:dyDescent="0.3">
      <c r="A27" s="17"/>
      <c r="B27" s="16"/>
      <c r="C27" s="16"/>
      <c r="D27" s="16" t="s">
        <v>210</v>
      </c>
      <c r="E27" s="15"/>
      <c r="F27" s="29">
        <f>SUM(F6:F26)</f>
        <v>10000</v>
      </c>
      <c r="G27" s="66">
        <f>SUM(G8:G26)</f>
        <v>4225</v>
      </c>
      <c r="H27" s="18"/>
    </row>
    <row r="28" spans="1:11" x14ac:dyDescent="0.25">
      <c r="A28" s="12"/>
      <c r="B28" s="12"/>
      <c r="D28" s="12"/>
      <c r="E28" s="12"/>
      <c r="F28" s="12"/>
      <c r="H28" s="12"/>
    </row>
    <row r="29" spans="1:11" ht="15.75" x14ac:dyDescent="0.25">
      <c r="A29" s="12"/>
      <c r="B29" s="12"/>
      <c r="D29" s="13" t="s">
        <v>156</v>
      </c>
      <c r="E29" s="45"/>
      <c r="F29" s="46">
        <f>F27-G27</f>
        <v>5775</v>
      </c>
      <c r="H29" s="12"/>
    </row>
    <row r="32" spans="1:11" ht="15.75" x14ac:dyDescent="0.25">
      <c r="A32" s="13" t="s">
        <v>261</v>
      </c>
      <c r="B32" s="12"/>
      <c r="D32" s="12"/>
      <c r="E32" s="12"/>
      <c r="F32" s="12"/>
      <c r="H32" s="12"/>
    </row>
    <row r="33" spans="1:8" ht="15.75" x14ac:dyDescent="0.25">
      <c r="A33" s="13" t="s">
        <v>159</v>
      </c>
      <c r="B33" s="12"/>
      <c r="D33" s="12"/>
      <c r="E33" s="12"/>
      <c r="F33" s="12"/>
      <c r="H33" s="12"/>
    </row>
    <row r="34" spans="1:8" x14ac:dyDescent="0.25">
      <c r="A34" s="12"/>
      <c r="B34" s="12"/>
      <c r="D34" s="12"/>
      <c r="E34" s="12"/>
      <c r="F34" s="12"/>
      <c r="H34" s="12"/>
    </row>
    <row r="35" spans="1:8" ht="30" x14ac:dyDescent="0.25">
      <c r="A35" s="20" t="s">
        <v>21</v>
      </c>
      <c r="B35" s="11" t="s">
        <v>160</v>
      </c>
      <c r="C35" s="54" t="s">
        <v>265</v>
      </c>
      <c r="D35" s="30" t="s">
        <v>152</v>
      </c>
      <c r="E35" s="14" t="s">
        <v>153</v>
      </c>
      <c r="F35" s="19" t="s">
        <v>22</v>
      </c>
      <c r="G35" s="59" t="s">
        <v>154</v>
      </c>
      <c r="H35" s="25" t="s">
        <v>155</v>
      </c>
    </row>
    <row r="36" spans="1:8" x14ac:dyDescent="0.25">
      <c r="A36" s="47"/>
      <c r="B36" s="48"/>
      <c r="C36" s="55"/>
      <c r="D36" s="49" t="s">
        <v>158</v>
      </c>
      <c r="E36" s="34"/>
      <c r="F36" s="36">
        <f>'Master List'!C54</f>
        <v>5000</v>
      </c>
      <c r="G36" s="60"/>
      <c r="H36" s="35"/>
    </row>
    <row r="37" spans="1:8" x14ac:dyDescent="0.25">
      <c r="A37" s="50"/>
      <c r="B37" s="32"/>
      <c r="C37" s="56"/>
      <c r="D37" s="27"/>
      <c r="E37" s="23"/>
      <c r="F37" s="39"/>
      <c r="G37" s="61"/>
      <c r="H37" s="27"/>
    </row>
    <row r="38" spans="1:8" x14ac:dyDescent="0.25">
      <c r="A38" s="31">
        <v>1</v>
      </c>
      <c r="B38" s="32">
        <v>41710</v>
      </c>
      <c r="C38" s="56" t="s">
        <v>266</v>
      </c>
      <c r="D38" s="27" t="s">
        <v>262</v>
      </c>
      <c r="E38" s="22"/>
      <c r="F38" s="38"/>
      <c r="G38" s="62">
        <v>760</v>
      </c>
      <c r="H38" s="26"/>
    </row>
    <row r="39" spans="1:8" x14ac:dyDescent="0.25">
      <c r="A39" s="31">
        <v>2</v>
      </c>
      <c r="B39" s="32">
        <v>41761</v>
      </c>
      <c r="C39" s="56" t="s">
        <v>267</v>
      </c>
      <c r="D39" s="27" t="s">
        <v>262</v>
      </c>
      <c r="E39" s="23"/>
      <c r="F39" s="39"/>
      <c r="G39" s="61">
        <v>380</v>
      </c>
      <c r="H39" s="26"/>
    </row>
    <row r="40" spans="1:8" x14ac:dyDescent="0.25">
      <c r="A40" s="31">
        <v>3</v>
      </c>
      <c r="B40" s="32">
        <v>41807</v>
      </c>
      <c r="C40" s="56" t="s">
        <v>268</v>
      </c>
      <c r="D40" s="27" t="s">
        <v>263</v>
      </c>
      <c r="E40" s="23"/>
      <c r="F40" s="39"/>
      <c r="G40" s="61">
        <v>25</v>
      </c>
      <c r="H40" s="26"/>
    </row>
    <row r="41" spans="1:8" x14ac:dyDescent="0.25">
      <c r="A41" s="31">
        <v>4</v>
      </c>
      <c r="B41" s="32">
        <v>41807</v>
      </c>
      <c r="C41" s="56" t="s">
        <v>268</v>
      </c>
      <c r="D41" s="27" t="s">
        <v>264</v>
      </c>
      <c r="E41" s="23"/>
      <c r="F41" s="39"/>
      <c r="G41" s="61">
        <v>510</v>
      </c>
      <c r="H41" s="26"/>
    </row>
    <row r="42" spans="1:8" x14ac:dyDescent="0.25">
      <c r="A42" s="31">
        <v>5</v>
      </c>
      <c r="B42" s="32">
        <v>41841</v>
      </c>
      <c r="C42" s="56" t="s">
        <v>906</v>
      </c>
      <c r="D42" s="27" t="s">
        <v>262</v>
      </c>
      <c r="E42" s="23"/>
      <c r="F42" s="39"/>
      <c r="G42" s="64">
        <v>300</v>
      </c>
      <c r="H42" s="27"/>
    </row>
    <row r="43" spans="1:8" x14ac:dyDescent="0.25">
      <c r="A43" s="31"/>
      <c r="B43" s="32"/>
      <c r="C43" s="56"/>
      <c r="D43" s="51" t="s">
        <v>1027</v>
      </c>
      <c r="E43" s="24"/>
      <c r="F43" s="41"/>
      <c r="G43" s="65">
        <v>670</v>
      </c>
      <c r="H43" s="28" t="s">
        <v>1028</v>
      </c>
    </row>
    <row r="44" spans="1:8" x14ac:dyDescent="0.25">
      <c r="A44" s="31"/>
      <c r="B44" s="32"/>
      <c r="C44" s="56"/>
      <c r="D44" s="51" t="s">
        <v>1135</v>
      </c>
      <c r="E44" s="24"/>
      <c r="F44" s="41"/>
      <c r="G44" s="65">
        <v>60</v>
      </c>
      <c r="H44" s="28" t="s">
        <v>1136</v>
      </c>
    </row>
    <row r="45" spans="1:8" x14ac:dyDescent="0.25">
      <c r="A45" s="31"/>
      <c r="B45" s="32"/>
      <c r="C45" s="56"/>
      <c r="D45" s="51" t="s">
        <v>1027</v>
      </c>
      <c r="E45" s="24"/>
      <c r="F45" s="41"/>
      <c r="G45" s="65">
        <v>775</v>
      </c>
      <c r="H45" s="28" t="s">
        <v>1201</v>
      </c>
    </row>
    <row r="46" spans="1:8" s="12" customFormat="1" x14ac:dyDescent="0.25">
      <c r="A46" s="131"/>
      <c r="B46" s="132"/>
      <c r="C46" s="140"/>
      <c r="D46" s="147" t="s">
        <v>262</v>
      </c>
      <c r="E46" s="24"/>
      <c r="F46" s="41"/>
      <c r="G46" s="65">
        <v>60</v>
      </c>
      <c r="H46" s="28" t="s">
        <v>1250</v>
      </c>
    </row>
    <row r="47" spans="1:8" s="12" customFormat="1" x14ac:dyDescent="0.25">
      <c r="A47" s="131"/>
      <c r="B47" s="132"/>
      <c r="C47" s="140"/>
      <c r="D47" s="147"/>
      <c r="E47" s="24"/>
      <c r="F47" s="41"/>
      <c r="G47" s="65"/>
      <c r="H47" s="28"/>
    </row>
    <row r="48" spans="1:8" x14ac:dyDescent="0.25">
      <c r="A48" s="52"/>
      <c r="B48" s="33"/>
      <c r="C48" s="57"/>
      <c r="D48" s="53"/>
      <c r="E48" s="24"/>
      <c r="F48" s="41"/>
      <c r="G48" s="65"/>
      <c r="H48" s="28"/>
    </row>
    <row r="49" spans="1:8" ht="15.75" thickBot="1" x14ac:dyDescent="0.3">
      <c r="A49" s="17"/>
      <c r="B49" s="16"/>
      <c r="C49" s="16"/>
      <c r="D49" s="16" t="s">
        <v>210</v>
      </c>
      <c r="E49" s="15"/>
      <c r="F49" s="29">
        <f>SUM(F36:F48)</f>
        <v>5000</v>
      </c>
      <c r="G49" s="66">
        <f>SUM(G38:G48)</f>
        <v>3540</v>
      </c>
      <c r="H49" s="18"/>
    </row>
    <row r="50" spans="1:8" x14ac:dyDescent="0.25">
      <c r="A50" s="12"/>
      <c r="B50" s="12"/>
      <c r="D50" s="12"/>
      <c r="E50" s="12"/>
      <c r="F50" s="12"/>
      <c r="H50" s="12"/>
    </row>
    <row r="51" spans="1:8" ht="15.75" x14ac:dyDescent="0.25">
      <c r="A51" s="12"/>
      <c r="B51" s="12"/>
      <c r="D51" s="13" t="s">
        <v>156</v>
      </c>
      <c r="E51" s="45"/>
      <c r="F51" s="46">
        <f>F49-G49</f>
        <v>1460</v>
      </c>
      <c r="H51" s="12"/>
    </row>
    <row r="55" spans="1:8" ht="15.75" x14ac:dyDescent="0.25">
      <c r="A55" s="13" t="s">
        <v>269</v>
      </c>
      <c r="B55" s="12"/>
      <c r="D55" s="12"/>
      <c r="E55" s="12"/>
      <c r="F55" s="12"/>
      <c r="H55" s="12"/>
    </row>
    <row r="56" spans="1:8" ht="15.75" x14ac:dyDescent="0.25">
      <c r="A56" s="13" t="s">
        <v>159</v>
      </c>
      <c r="B56" s="12"/>
      <c r="D56" s="12"/>
      <c r="E56" s="12"/>
      <c r="F56" s="12"/>
      <c r="H56" s="12"/>
    </row>
    <row r="57" spans="1:8" x14ac:dyDescent="0.25">
      <c r="A57" s="12"/>
      <c r="B57" s="12"/>
      <c r="D57" s="12"/>
      <c r="E57" s="12"/>
      <c r="F57" s="12"/>
      <c r="H57" s="12"/>
    </row>
    <row r="58" spans="1:8" ht="30" x14ac:dyDescent="0.25">
      <c r="A58" s="20" t="s">
        <v>21</v>
      </c>
      <c r="B58" s="11" t="s">
        <v>160</v>
      </c>
      <c r="C58" s="54" t="s">
        <v>265</v>
      </c>
      <c r="D58" s="58" t="s">
        <v>152</v>
      </c>
      <c r="E58" s="14" t="s">
        <v>153</v>
      </c>
      <c r="F58" s="19" t="s">
        <v>22</v>
      </c>
      <c r="G58" s="59" t="s">
        <v>154</v>
      </c>
      <c r="H58" s="25" t="s">
        <v>155</v>
      </c>
    </row>
    <row r="59" spans="1:8" x14ac:dyDescent="0.25">
      <c r="A59" s="47"/>
      <c r="B59" s="48"/>
      <c r="C59" s="55"/>
      <c r="D59" s="49" t="s">
        <v>158</v>
      </c>
      <c r="E59" s="34"/>
      <c r="F59" s="36">
        <f>'Master List'!C55</f>
        <v>105000</v>
      </c>
      <c r="G59" s="60"/>
      <c r="H59" s="35"/>
    </row>
    <row r="60" spans="1:8" x14ac:dyDescent="0.25">
      <c r="A60" s="50"/>
      <c r="B60" s="32"/>
      <c r="C60" s="56"/>
      <c r="D60" s="27"/>
      <c r="E60" s="23"/>
      <c r="F60" s="39"/>
      <c r="G60" s="61"/>
      <c r="H60" s="27"/>
    </row>
    <row r="61" spans="1:8" x14ac:dyDescent="0.25">
      <c r="A61" s="31">
        <v>1</v>
      </c>
      <c r="B61" s="32">
        <v>41661</v>
      </c>
      <c r="C61" s="56" t="s">
        <v>270</v>
      </c>
      <c r="D61" s="27" t="s">
        <v>300</v>
      </c>
      <c r="E61" s="22"/>
      <c r="F61" s="38"/>
      <c r="G61" s="62">
        <v>300</v>
      </c>
      <c r="H61" s="26"/>
    </row>
    <row r="62" spans="1:8" x14ac:dyDescent="0.25">
      <c r="A62" s="31">
        <v>2</v>
      </c>
      <c r="B62" s="32">
        <v>41661</v>
      </c>
      <c r="C62" s="56" t="s">
        <v>270</v>
      </c>
      <c r="D62" s="27" t="s">
        <v>301</v>
      </c>
      <c r="E62" s="23"/>
      <c r="F62" s="39"/>
      <c r="G62" s="61">
        <v>299.85000000000002</v>
      </c>
      <c r="H62" s="26"/>
    </row>
    <row r="63" spans="1:8" x14ac:dyDescent="0.25">
      <c r="A63" s="31">
        <v>3</v>
      </c>
      <c r="B63" s="32">
        <v>41661</v>
      </c>
      <c r="C63" s="56" t="s">
        <v>270</v>
      </c>
      <c r="D63" s="27" t="s">
        <v>302</v>
      </c>
      <c r="E63" s="23"/>
      <c r="F63" s="39"/>
      <c r="G63" s="61">
        <v>120</v>
      </c>
      <c r="H63" s="26"/>
    </row>
    <row r="64" spans="1:8" x14ac:dyDescent="0.25">
      <c r="A64" s="31">
        <v>4</v>
      </c>
      <c r="B64" s="32">
        <v>41661</v>
      </c>
      <c r="C64" s="56" t="s">
        <v>270</v>
      </c>
      <c r="D64" s="27" t="s">
        <v>303</v>
      </c>
      <c r="E64" s="23"/>
      <c r="F64" s="39"/>
      <c r="G64" s="61">
        <v>200</v>
      </c>
      <c r="H64" s="26"/>
    </row>
    <row r="65" spans="1:8" x14ac:dyDescent="0.25">
      <c r="A65" s="31">
        <v>5</v>
      </c>
      <c r="B65" s="32">
        <v>41668</v>
      </c>
      <c r="C65" s="56" t="s">
        <v>271</v>
      </c>
      <c r="D65" s="27" t="s">
        <v>304</v>
      </c>
      <c r="E65" s="23"/>
      <c r="F65" s="39"/>
      <c r="G65" s="64">
        <v>700</v>
      </c>
      <c r="H65" s="27"/>
    </row>
    <row r="66" spans="1:8" s="12" customFormat="1" x14ac:dyDescent="0.25">
      <c r="A66" s="31">
        <v>6</v>
      </c>
      <c r="B66" s="32">
        <v>41668</v>
      </c>
      <c r="C66" s="56" t="s">
        <v>272</v>
      </c>
      <c r="D66" s="27" t="s">
        <v>305</v>
      </c>
      <c r="E66" s="24"/>
      <c r="F66" s="41"/>
      <c r="G66" s="65">
        <v>800</v>
      </c>
      <c r="H66" s="28"/>
    </row>
    <row r="67" spans="1:8" s="12" customFormat="1" x14ac:dyDescent="0.25">
      <c r="A67" s="31">
        <v>7</v>
      </c>
      <c r="B67" s="32">
        <v>41668</v>
      </c>
      <c r="C67" s="56" t="s">
        <v>273</v>
      </c>
      <c r="D67" s="27" t="s">
        <v>306</v>
      </c>
      <c r="E67" s="24"/>
      <c r="F67" s="41"/>
      <c r="G67" s="65">
        <v>16</v>
      </c>
      <c r="H67" s="28"/>
    </row>
    <row r="68" spans="1:8" s="12" customFormat="1" x14ac:dyDescent="0.25">
      <c r="A68" s="31">
        <v>8</v>
      </c>
      <c r="B68" s="32">
        <v>41668</v>
      </c>
      <c r="C68" s="56" t="s">
        <v>273</v>
      </c>
      <c r="D68" s="27" t="s">
        <v>307</v>
      </c>
      <c r="E68" s="24"/>
      <c r="F68" s="41"/>
      <c r="G68" s="65">
        <v>899.7</v>
      </c>
      <c r="H68" s="28"/>
    </row>
    <row r="69" spans="1:8" s="12" customFormat="1" x14ac:dyDescent="0.25">
      <c r="A69" s="31">
        <v>9</v>
      </c>
      <c r="B69" s="32">
        <v>41668</v>
      </c>
      <c r="C69" s="56" t="s">
        <v>273</v>
      </c>
      <c r="D69" s="27" t="s">
        <v>308</v>
      </c>
      <c r="E69" s="24"/>
      <c r="F69" s="41"/>
      <c r="G69" s="65">
        <v>464</v>
      </c>
      <c r="H69" s="28"/>
    </row>
    <row r="70" spans="1:8" s="12" customFormat="1" x14ac:dyDescent="0.25">
      <c r="A70" s="31">
        <v>10</v>
      </c>
      <c r="B70" s="32">
        <v>41668</v>
      </c>
      <c r="C70" s="56" t="s">
        <v>273</v>
      </c>
      <c r="D70" s="27" t="s">
        <v>309</v>
      </c>
      <c r="E70" s="24"/>
      <c r="F70" s="41"/>
      <c r="G70" s="65">
        <v>28</v>
      </c>
      <c r="H70" s="28"/>
    </row>
    <row r="71" spans="1:8" s="12" customFormat="1" x14ac:dyDescent="0.25">
      <c r="A71" s="31">
        <v>11</v>
      </c>
      <c r="B71" s="32">
        <v>41668</v>
      </c>
      <c r="C71" s="56" t="s">
        <v>273</v>
      </c>
      <c r="D71" s="27" t="s">
        <v>310</v>
      </c>
      <c r="E71" s="24"/>
      <c r="F71" s="41"/>
      <c r="G71" s="65">
        <v>214.5</v>
      </c>
      <c r="H71" s="28"/>
    </row>
    <row r="72" spans="1:8" s="12" customFormat="1" x14ac:dyDescent="0.25">
      <c r="A72" s="31">
        <v>12</v>
      </c>
      <c r="B72" s="32">
        <v>41668</v>
      </c>
      <c r="C72" s="56" t="s">
        <v>274</v>
      </c>
      <c r="D72" s="27" t="s">
        <v>311</v>
      </c>
      <c r="E72" s="24"/>
      <c r="F72" s="41"/>
      <c r="G72" s="65">
        <v>17.3</v>
      </c>
      <c r="H72" s="28"/>
    </row>
    <row r="73" spans="1:8" s="12" customFormat="1" x14ac:dyDescent="0.25">
      <c r="A73" s="31">
        <v>13</v>
      </c>
      <c r="B73" s="32">
        <v>41668</v>
      </c>
      <c r="C73" s="56" t="s">
        <v>275</v>
      </c>
      <c r="D73" s="27" t="s">
        <v>312</v>
      </c>
      <c r="E73" s="24"/>
      <c r="F73" s="41"/>
      <c r="G73" s="65">
        <v>980</v>
      </c>
      <c r="H73" s="28"/>
    </row>
    <row r="74" spans="1:8" s="12" customFormat="1" x14ac:dyDescent="0.25">
      <c r="A74" s="31">
        <v>14</v>
      </c>
      <c r="B74" s="32">
        <v>41668</v>
      </c>
      <c r="C74" s="56" t="s">
        <v>276</v>
      </c>
      <c r="D74" s="27" t="s">
        <v>313</v>
      </c>
      <c r="E74" s="24"/>
      <c r="F74" s="41"/>
      <c r="G74" s="65">
        <v>180</v>
      </c>
      <c r="H74" s="28"/>
    </row>
    <row r="75" spans="1:8" s="12" customFormat="1" x14ac:dyDescent="0.25">
      <c r="A75" s="31">
        <v>15</v>
      </c>
      <c r="B75" s="32">
        <v>41696</v>
      </c>
      <c r="C75" s="56" t="s">
        <v>277</v>
      </c>
      <c r="D75" s="27" t="s">
        <v>314</v>
      </c>
      <c r="E75" s="24"/>
      <c r="F75" s="41"/>
      <c r="G75" s="65">
        <v>1980</v>
      </c>
      <c r="H75" s="28"/>
    </row>
    <row r="76" spans="1:8" s="12" customFormat="1" x14ac:dyDescent="0.25">
      <c r="A76" s="31">
        <v>16</v>
      </c>
      <c r="B76" s="32">
        <v>41710</v>
      </c>
      <c r="C76" s="56" t="s">
        <v>278</v>
      </c>
      <c r="D76" s="27" t="s">
        <v>315</v>
      </c>
      <c r="E76" s="24"/>
      <c r="F76" s="41"/>
      <c r="G76" s="65">
        <v>108</v>
      </c>
      <c r="H76" s="28"/>
    </row>
    <row r="77" spans="1:8" s="12" customFormat="1" x14ac:dyDescent="0.25">
      <c r="A77" s="31">
        <v>17</v>
      </c>
      <c r="B77" s="32">
        <v>41710</v>
      </c>
      <c r="C77" s="56" t="s">
        <v>278</v>
      </c>
      <c r="D77" s="27" t="s">
        <v>316</v>
      </c>
      <c r="E77" s="24"/>
      <c r="F77" s="41"/>
      <c r="G77" s="65">
        <v>134</v>
      </c>
      <c r="H77" s="28"/>
    </row>
    <row r="78" spans="1:8" s="12" customFormat="1" x14ac:dyDescent="0.25">
      <c r="A78" s="31">
        <v>18</v>
      </c>
      <c r="B78" s="32">
        <v>41710</v>
      </c>
      <c r="C78" s="56" t="s">
        <v>278</v>
      </c>
      <c r="D78" s="27" t="s">
        <v>317</v>
      </c>
      <c r="E78" s="24"/>
      <c r="F78" s="41"/>
      <c r="G78" s="65">
        <v>560</v>
      </c>
      <c r="H78" s="28"/>
    </row>
    <row r="79" spans="1:8" s="12" customFormat="1" x14ac:dyDescent="0.25">
      <c r="A79" s="31">
        <v>19</v>
      </c>
      <c r="B79" s="32">
        <v>41710</v>
      </c>
      <c r="C79" s="56" t="s">
        <v>278</v>
      </c>
      <c r="D79" s="27" t="s">
        <v>318</v>
      </c>
      <c r="E79" s="24"/>
      <c r="F79" s="41"/>
      <c r="G79" s="65">
        <v>563.20000000000005</v>
      </c>
      <c r="H79" s="28"/>
    </row>
    <row r="80" spans="1:8" s="12" customFormat="1" x14ac:dyDescent="0.25">
      <c r="A80" s="31">
        <v>20</v>
      </c>
      <c r="B80" s="32">
        <v>41710</v>
      </c>
      <c r="C80" s="56" t="s">
        <v>559</v>
      </c>
      <c r="D80" s="27" t="s">
        <v>556</v>
      </c>
      <c r="E80" s="24"/>
      <c r="F80" s="41"/>
      <c r="G80" s="65">
        <v>420</v>
      </c>
      <c r="H80" s="28"/>
    </row>
    <row r="81" spans="1:8" s="12" customFormat="1" x14ac:dyDescent="0.25">
      <c r="A81" s="31">
        <v>21</v>
      </c>
      <c r="B81" s="32">
        <v>41712</v>
      </c>
      <c r="C81" s="56" t="s">
        <v>279</v>
      </c>
      <c r="D81" s="27" t="s">
        <v>319</v>
      </c>
      <c r="E81" s="24"/>
      <c r="F81" s="41"/>
      <c r="G81" s="65">
        <v>882.45</v>
      </c>
      <c r="H81" s="28"/>
    </row>
    <row r="82" spans="1:8" s="12" customFormat="1" x14ac:dyDescent="0.25">
      <c r="A82" s="31">
        <v>22</v>
      </c>
      <c r="B82" s="32">
        <v>41729</v>
      </c>
      <c r="C82" s="56" t="s">
        <v>280</v>
      </c>
      <c r="D82" s="27" t="s">
        <v>320</v>
      </c>
      <c r="E82" s="24"/>
      <c r="F82" s="41"/>
      <c r="G82" s="65">
        <v>1160</v>
      </c>
      <c r="H82" s="28"/>
    </row>
    <row r="83" spans="1:8" s="12" customFormat="1" x14ac:dyDescent="0.25">
      <c r="A83" s="31">
        <v>23</v>
      </c>
      <c r="B83" s="32">
        <v>41729</v>
      </c>
      <c r="C83" s="56" t="s">
        <v>281</v>
      </c>
      <c r="D83" s="27" t="s">
        <v>321</v>
      </c>
      <c r="E83" s="24"/>
      <c r="F83" s="41"/>
      <c r="G83" s="65">
        <v>180</v>
      </c>
      <c r="H83" s="28"/>
    </row>
    <row r="84" spans="1:8" s="12" customFormat="1" x14ac:dyDescent="0.25">
      <c r="A84" s="31">
        <v>24</v>
      </c>
      <c r="B84" s="32">
        <v>41729</v>
      </c>
      <c r="C84" s="56" t="s">
        <v>282</v>
      </c>
      <c r="D84" s="27" t="s">
        <v>322</v>
      </c>
      <c r="E84" s="24"/>
      <c r="F84" s="41"/>
      <c r="G84" s="65">
        <v>2160</v>
      </c>
      <c r="H84" s="28"/>
    </row>
    <row r="85" spans="1:8" s="12" customFormat="1" x14ac:dyDescent="0.25">
      <c r="A85" s="31">
        <v>25</v>
      </c>
      <c r="B85" s="32">
        <v>41729</v>
      </c>
      <c r="C85" s="56" t="s">
        <v>282</v>
      </c>
      <c r="D85" s="27" t="s">
        <v>323</v>
      </c>
      <c r="E85" s="24"/>
      <c r="F85" s="41"/>
      <c r="G85" s="65">
        <v>1140</v>
      </c>
      <c r="H85" s="28"/>
    </row>
    <row r="86" spans="1:8" s="12" customFormat="1" x14ac:dyDescent="0.25">
      <c r="A86" s="31">
        <v>26</v>
      </c>
      <c r="B86" s="32">
        <v>41729</v>
      </c>
      <c r="C86" s="56" t="s">
        <v>282</v>
      </c>
      <c r="D86" s="27" t="s">
        <v>324</v>
      </c>
      <c r="E86" s="24"/>
      <c r="F86" s="41"/>
      <c r="G86" s="65">
        <v>878.95</v>
      </c>
      <c r="H86" s="28"/>
    </row>
    <row r="87" spans="1:8" s="12" customFormat="1" x14ac:dyDescent="0.25">
      <c r="A87" s="31">
        <v>27</v>
      </c>
      <c r="B87" s="32">
        <v>41729</v>
      </c>
      <c r="C87" s="56" t="s">
        <v>283</v>
      </c>
      <c r="D87" s="27" t="s">
        <v>325</v>
      </c>
      <c r="E87" s="24"/>
      <c r="F87" s="41"/>
      <c r="G87" s="65">
        <v>190</v>
      </c>
      <c r="H87" s="28"/>
    </row>
    <row r="88" spans="1:8" s="12" customFormat="1" x14ac:dyDescent="0.25">
      <c r="A88" s="31">
        <v>28</v>
      </c>
      <c r="B88" s="32">
        <v>41729</v>
      </c>
      <c r="C88" s="56" t="s">
        <v>283</v>
      </c>
      <c r="D88" s="27" t="s">
        <v>326</v>
      </c>
      <c r="E88" s="24"/>
      <c r="F88" s="41"/>
      <c r="G88" s="65">
        <v>80</v>
      </c>
      <c r="H88" s="28"/>
    </row>
    <row r="89" spans="1:8" s="12" customFormat="1" x14ac:dyDescent="0.25">
      <c r="A89" s="31">
        <v>29</v>
      </c>
      <c r="B89" s="32">
        <v>41729</v>
      </c>
      <c r="C89" s="56" t="s">
        <v>283</v>
      </c>
      <c r="D89" s="27" t="s">
        <v>327</v>
      </c>
      <c r="E89" s="24"/>
      <c r="F89" s="41"/>
      <c r="G89" s="65">
        <v>1091.7</v>
      </c>
      <c r="H89" s="28"/>
    </row>
    <row r="90" spans="1:8" s="12" customFormat="1" x14ac:dyDescent="0.25">
      <c r="A90" s="31">
        <v>30</v>
      </c>
      <c r="B90" s="32">
        <v>41729</v>
      </c>
      <c r="C90" s="56" t="s">
        <v>283</v>
      </c>
      <c r="D90" s="27" t="s">
        <v>328</v>
      </c>
      <c r="E90" s="24"/>
      <c r="F90" s="41"/>
      <c r="G90" s="65">
        <v>636</v>
      </c>
      <c r="H90" s="28"/>
    </row>
    <row r="91" spans="1:8" s="12" customFormat="1" x14ac:dyDescent="0.25">
      <c r="A91" s="31">
        <v>31</v>
      </c>
      <c r="B91" s="32">
        <v>41729</v>
      </c>
      <c r="C91" s="56" t="s">
        <v>283</v>
      </c>
      <c r="D91" s="27" t="s">
        <v>329</v>
      </c>
      <c r="E91" s="24"/>
      <c r="F91" s="41"/>
      <c r="G91" s="65">
        <v>265.45</v>
      </c>
      <c r="H91" s="28"/>
    </row>
    <row r="92" spans="1:8" s="12" customFormat="1" x14ac:dyDescent="0.25">
      <c r="A92" s="31">
        <v>32</v>
      </c>
      <c r="B92" s="32">
        <v>41747</v>
      </c>
      <c r="C92" s="56" t="s">
        <v>284</v>
      </c>
      <c r="D92" s="27" t="s">
        <v>330</v>
      </c>
      <c r="E92" s="24"/>
      <c r="F92" s="41"/>
      <c r="G92" s="65">
        <v>600</v>
      </c>
      <c r="H92" s="28"/>
    </row>
    <row r="93" spans="1:8" s="12" customFormat="1" x14ac:dyDescent="0.25">
      <c r="A93" s="31">
        <v>33</v>
      </c>
      <c r="B93" s="32">
        <v>41747</v>
      </c>
      <c r="C93" s="56" t="s">
        <v>284</v>
      </c>
      <c r="D93" s="27" t="s">
        <v>331</v>
      </c>
      <c r="E93" s="24"/>
      <c r="F93" s="41"/>
      <c r="G93" s="65">
        <v>400</v>
      </c>
      <c r="H93" s="28"/>
    </row>
    <row r="94" spans="1:8" s="12" customFormat="1" x14ac:dyDescent="0.25">
      <c r="A94" s="31">
        <v>34</v>
      </c>
      <c r="B94" s="32">
        <v>41747</v>
      </c>
      <c r="C94" s="56" t="s">
        <v>284</v>
      </c>
      <c r="D94" s="27" t="s">
        <v>332</v>
      </c>
      <c r="E94" s="24"/>
      <c r="F94" s="41"/>
      <c r="G94" s="65">
        <v>500</v>
      </c>
      <c r="H94" s="28"/>
    </row>
    <row r="95" spans="1:8" s="12" customFormat="1" x14ac:dyDescent="0.25">
      <c r="A95" s="31">
        <v>35</v>
      </c>
      <c r="B95" s="32">
        <v>41747</v>
      </c>
      <c r="C95" s="56" t="s">
        <v>285</v>
      </c>
      <c r="D95" s="27" t="s">
        <v>333</v>
      </c>
      <c r="E95" s="24"/>
      <c r="F95" s="41"/>
      <c r="G95" s="65">
        <v>25</v>
      </c>
      <c r="H95" s="28"/>
    </row>
    <row r="96" spans="1:8" s="12" customFormat="1" x14ac:dyDescent="0.25">
      <c r="A96" s="31">
        <v>36</v>
      </c>
      <c r="B96" s="32">
        <v>41747</v>
      </c>
      <c r="C96" s="56" t="s">
        <v>285</v>
      </c>
      <c r="D96" s="27" t="s">
        <v>334</v>
      </c>
      <c r="E96" s="24"/>
      <c r="F96" s="41"/>
      <c r="G96" s="65">
        <v>200.35</v>
      </c>
      <c r="H96" s="28"/>
    </row>
    <row r="97" spans="1:8" s="12" customFormat="1" x14ac:dyDescent="0.25">
      <c r="A97" s="31">
        <v>37</v>
      </c>
      <c r="B97" s="32">
        <v>41747</v>
      </c>
      <c r="C97" s="56" t="s">
        <v>285</v>
      </c>
      <c r="D97" s="27" t="s">
        <v>335</v>
      </c>
      <c r="E97" s="24"/>
      <c r="F97" s="41"/>
      <c r="G97" s="65">
        <v>149.05000000000001</v>
      </c>
      <c r="H97" s="28"/>
    </row>
    <row r="98" spans="1:8" s="12" customFormat="1" x14ac:dyDescent="0.25">
      <c r="A98" s="31">
        <v>38</v>
      </c>
      <c r="B98" s="32">
        <v>41747</v>
      </c>
      <c r="C98" s="56" t="s">
        <v>285</v>
      </c>
      <c r="D98" s="27" t="s">
        <v>336</v>
      </c>
      <c r="E98" s="24"/>
      <c r="F98" s="41"/>
      <c r="G98" s="65">
        <v>90</v>
      </c>
      <c r="H98" s="28"/>
    </row>
    <row r="99" spans="1:8" s="12" customFormat="1" x14ac:dyDescent="0.25">
      <c r="A99" s="31">
        <v>39</v>
      </c>
      <c r="B99" s="32">
        <v>41747</v>
      </c>
      <c r="C99" s="56" t="s">
        <v>285</v>
      </c>
      <c r="D99" s="27" t="s">
        <v>337</v>
      </c>
      <c r="E99" s="24"/>
      <c r="F99" s="41"/>
      <c r="G99" s="65">
        <v>86</v>
      </c>
      <c r="H99" s="28"/>
    </row>
    <row r="100" spans="1:8" s="12" customFormat="1" x14ac:dyDescent="0.25">
      <c r="A100" s="31">
        <v>40</v>
      </c>
      <c r="B100" s="32">
        <v>41747</v>
      </c>
      <c r="C100" s="56" t="s">
        <v>286</v>
      </c>
      <c r="D100" s="27" t="s">
        <v>338</v>
      </c>
      <c r="E100" s="24"/>
      <c r="F100" s="41"/>
      <c r="G100" s="65">
        <v>78</v>
      </c>
      <c r="H100" s="28"/>
    </row>
    <row r="101" spans="1:8" s="12" customFormat="1" x14ac:dyDescent="0.25">
      <c r="A101" s="31">
        <v>41</v>
      </c>
      <c r="B101" s="32">
        <v>41747</v>
      </c>
      <c r="C101" s="56" t="s">
        <v>286</v>
      </c>
      <c r="D101" s="27" t="s">
        <v>339</v>
      </c>
      <c r="E101" s="24"/>
      <c r="F101" s="41"/>
      <c r="G101" s="65">
        <v>150</v>
      </c>
      <c r="H101" s="28"/>
    </row>
    <row r="102" spans="1:8" s="12" customFormat="1" x14ac:dyDescent="0.25">
      <c r="A102" s="31">
        <v>42</v>
      </c>
      <c r="B102" s="32">
        <v>41747</v>
      </c>
      <c r="C102" s="56" t="s">
        <v>286</v>
      </c>
      <c r="D102" s="27" t="s">
        <v>340</v>
      </c>
      <c r="E102" s="24"/>
      <c r="F102" s="41"/>
      <c r="G102" s="65">
        <v>150</v>
      </c>
      <c r="H102" s="28"/>
    </row>
    <row r="103" spans="1:8" s="12" customFormat="1" x14ac:dyDescent="0.25">
      <c r="A103" s="31">
        <v>43</v>
      </c>
      <c r="B103" s="32">
        <v>41747</v>
      </c>
      <c r="C103" s="56" t="s">
        <v>286</v>
      </c>
      <c r="D103" s="27" t="s">
        <v>341</v>
      </c>
      <c r="E103" s="24"/>
      <c r="F103" s="41"/>
      <c r="G103" s="65">
        <v>380.1</v>
      </c>
      <c r="H103" s="28"/>
    </row>
    <row r="104" spans="1:8" s="12" customFormat="1" x14ac:dyDescent="0.25">
      <c r="A104" s="31">
        <v>44</v>
      </c>
      <c r="B104" s="32">
        <v>41747</v>
      </c>
      <c r="C104" s="56" t="s">
        <v>286</v>
      </c>
      <c r="D104" s="27" t="s">
        <v>342</v>
      </c>
      <c r="E104" s="24"/>
      <c r="F104" s="41"/>
      <c r="G104" s="65">
        <v>411</v>
      </c>
      <c r="H104" s="28"/>
    </row>
    <row r="105" spans="1:8" s="12" customFormat="1" x14ac:dyDescent="0.25">
      <c r="A105" s="31">
        <v>45</v>
      </c>
      <c r="B105" s="32">
        <v>41747</v>
      </c>
      <c r="C105" s="56" t="s">
        <v>286</v>
      </c>
      <c r="D105" s="27" t="s">
        <v>343</v>
      </c>
      <c r="E105" s="24"/>
      <c r="F105" s="41"/>
      <c r="G105" s="65">
        <v>160</v>
      </c>
      <c r="H105" s="28"/>
    </row>
    <row r="106" spans="1:8" s="12" customFormat="1" x14ac:dyDescent="0.25">
      <c r="A106" s="31">
        <v>46</v>
      </c>
      <c r="B106" s="32">
        <v>41747</v>
      </c>
      <c r="C106" s="56" t="s">
        <v>286</v>
      </c>
      <c r="D106" s="27" t="s">
        <v>344</v>
      </c>
      <c r="E106" s="24"/>
      <c r="F106" s="41"/>
      <c r="G106" s="65">
        <v>182.1</v>
      </c>
      <c r="H106" s="28"/>
    </row>
    <row r="107" spans="1:8" s="12" customFormat="1" x14ac:dyDescent="0.25">
      <c r="A107" s="31">
        <v>47</v>
      </c>
      <c r="B107" s="32">
        <v>41747</v>
      </c>
      <c r="C107" s="56" t="s">
        <v>286</v>
      </c>
      <c r="D107" s="27" t="s">
        <v>345</v>
      </c>
      <c r="E107" s="24"/>
      <c r="F107" s="41"/>
      <c r="G107" s="65">
        <v>543.29999999999995</v>
      </c>
      <c r="H107" s="28"/>
    </row>
    <row r="108" spans="1:8" s="12" customFormat="1" x14ac:dyDescent="0.25">
      <c r="A108" s="31">
        <v>48</v>
      </c>
      <c r="B108" s="32">
        <v>41761</v>
      </c>
      <c r="C108" s="56" t="s">
        <v>287</v>
      </c>
      <c r="D108" s="27" t="s">
        <v>346</v>
      </c>
      <c r="E108" s="24"/>
      <c r="F108" s="41"/>
      <c r="G108" s="65">
        <v>256.85000000000002</v>
      </c>
      <c r="H108" s="28"/>
    </row>
    <row r="109" spans="1:8" s="12" customFormat="1" x14ac:dyDescent="0.25">
      <c r="A109" s="31">
        <v>49</v>
      </c>
      <c r="B109" s="32">
        <v>41789</v>
      </c>
      <c r="C109" s="56" t="s">
        <v>288</v>
      </c>
      <c r="D109" s="27" t="s">
        <v>347</v>
      </c>
      <c r="E109" s="24"/>
      <c r="F109" s="41"/>
      <c r="G109" s="65">
        <v>516.70000000000005</v>
      </c>
      <c r="H109" s="28"/>
    </row>
    <row r="110" spans="1:8" s="12" customFormat="1" x14ac:dyDescent="0.25">
      <c r="A110" s="31">
        <v>50</v>
      </c>
      <c r="B110" s="32">
        <v>41789</v>
      </c>
      <c r="C110" s="56" t="s">
        <v>289</v>
      </c>
      <c r="D110" s="27" t="s">
        <v>348</v>
      </c>
      <c r="E110" s="24"/>
      <c r="F110" s="41"/>
      <c r="G110" s="65">
        <v>2250</v>
      </c>
      <c r="H110" s="28"/>
    </row>
    <row r="111" spans="1:8" s="12" customFormat="1" x14ac:dyDescent="0.25">
      <c r="A111" s="31">
        <v>51</v>
      </c>
      <c r="B111" s="32">
        <v>41789</v>
      </c>
      <c r="C111" s="56" t="s">
        <v>289</v>
      </c>
      <c r="D111" s="27" t="s">
        <v>349</v>
      </c>
      <c r="E111" s="24"/>
      <c r="F111" s="41"/>
      <c r="G111" s="65">
        <v>792.8</v>
      </c>
      <c r="H111" s="28"/>
    </row>
    <row r="112" spans="1:8" s="12" customFormat="1" x14ac:dyDescent="0.25">
      <c r="A112" s="31">
        <v>52</v>
      </c>
      <c r="B112" s="32">
        <v>41789</v>
      </c>
      <c r="C112" s="56" t="s">
        <v>289</v>
      </c>
      <c r="D112" s="27" t="s">
        <v>349</v>
      </c>
      <c r="E112" s="24"/>
      <c r="F112" s="41"/>
      <c r="G112" s="65">
        <v>288.3</v>
      </c>
      <c r="H112" s="28"/>
    </row>
    <row r="113" spans="1:8" s="12" customFormat="1" x14ac:dyDescent="0.25">
      <c r="A113" s="31">
        <v>53</v>
      </c>
      <c r="B113" s="32">
        <v>41789</v>
      </c>
      <c r="C113" s="56" t="s">
        <v>290</v>
      </c>
      <c r="D113" s="27" t="s">
        <v>350</v>
      </c>
      <c r="E113" s="24"/>
      <c r="F113" s="41"/>
      <c r="G113" s="65">
        <v>700</v>
      </c>
      <c r="H113" s="28"/>
    </row>
    <row r="114" spans="1:8" s="12" customFormat="1" x14ac:dyDescent="0.25">
      <c r="A114" s="31">
        <v>54</v>
      </c>
      <c r="B114" s="32">
        <v>41807</v>
      </c>
      <c r="C114" s="56" t="s">
        <v>291</v>
      </c>
      <c r="D114" s="27" t="s">
        <v>351</v>
      </c>
      <c r="E114" s="24"/>
      <c r="F114" s="41"/>
      <c r="G114" s="65">
        <v>1560</v>
      </c>
      <c r="H114" s="28"/>
    </row>
    <row r="115" spans="1:8" s="12" customFormat="1" x14ac:dyDescent="0.25">
      <c r="A115" s="31">
        <v>55</v>
      </c>
      <c r="B115" s="32">
        <v>41807</v>
      </c>
      <c r="C115" s="56" t="s">
        <v>291</v>
      </c>
      <c r="D115" s="27" t="s">
        <v>352</v>
      </c>
      <c r="E115" s="24"/>
      <c r="F115" s="41"/>
      <c r="G115" s="65">
        <v>300</v>
      </c>
      <c r="H115" s="28"/>
    </row>
    <row r="116" spans="1:8" s="12" customFormat="1" x14ac:dyDescent="0.25">
      <c r="A116" s="31">
        <v>56</v>
      </c>
      <c r="B116" s="32">
        <v>41807</v>
      </c>
      <c r="C116" s="56" t="s">
        <v>292</v>
      </c>
      <c r="D116" s="27" t="s">
        <v>353</v>
      </c>
      <c r="E116" s="24"/>
      <c r="F116" s="41"/>
      <c r="G116" s="65">
        <v>700</v>
      </c>
      <c r="H116" s="28"/>
    </row>
    <row r="117" spans="1:8" s="12" customFormat="1" x14ac:dyDescent="0.25">
      <c r="A117" s="31">
        <v>57</v>
      </c>
      <c r="B117" s="32">
        <v>41807</v>
      </c>
      <c r="C117" s="56" t="s">
        <v>293</v>
      </c>
      <c r="D117" s="27" t="s">
        <v>354</v>
      </c>
      <c r="E117" s="24"/>
      <c r="F117" s="41"/>
      <c r="G117" s="65">
        <v>240</v>
      </c>
      <c r="H117" s="28"/>
    </row>
    <row r="118" spans="1:8" s="12" customFormat="1" x14ac:dyDescent="0.25">
      <c r="A118" s="31">
        <v>58</v>
      </c>
      <c r="B118" s="32">
        <v>41807</v>
      </c>
      <c r="C118" s="56" t="s">
        <v>293</v>
      </c>
      <c r="D118" s="27" t="s">
        <v>355</v>
      </c>
      <c r="E118" s="24"/>
      <c r="F118" s="41"/>
      <c r="G118" s="65">
        <v>240</v>
      </c>
      <c r="H118" s="28"/>
    </row>
    <row r="119" spans="1:8" s="12" customFormat="1" x14ac:dyDescent="0.25">
      <c r="A119" s="31">
        <v>59</v>
      </c>
      <c r="B119" s="32">
        <v>41807</v>
      </c>
      <c r="C119" s="56" t="s">
        <v>294</v>
      </c>
      <c r="D119" s="27" t="s">
        <v>356</v>
      </c>
      <c r="E119" s="24"/>
      <c r="F119" s="41"/>
      <c r="G119" s="65">
        <v>300</v>
      </c>
      <c r="H119" s="28"/>
    </row>
    <row r="120" spans="1:8" s="12" customFormat="1" x14ac:dyDescent="0.25">
      <c r="A120" s="31">
        <v>60</v>
      </c>
      <c r="B120" s="32">
        <v>41807</v>
      </c>
      <c r="C120" s="56" t="s">
        <v>294</v>
      </c>
      <c r="D120" s="27" t="s">
        <v>357</v>
      </c>
      <c r="E120" s="24"/>
      <c r="F120" s="41"/>
      <c r="G120" s="65">
        <v>50</v>
      </c>
      <c r="H120" s="28"/>
    </row>
    <row r="121" spans="1:8" s="12" customFormat="1" x14ac:dyDescent="0.25">
      <c r="A121" s="31">
        <v>61</v>
      </c>
      <c r="B121" s="32">
        <v>41807</v>
      </c>
      <c r="C121" s="56" t="s">
        <v>294</v>
      </c>
      <c r="D121" s="27" t="s">
        <v>358</v>
      </c>
      <c r="E121" s="24"/>
      <c r="F121" s="41"/>
      <c r="G121" s="65">
        <v>225</v>
      </c>
      <c r="H121" s="28"/>
    </row>
    <row r="122" spans="1:8" s="12" customFormat="1" x14ac:dyDescent="0.25">
      <c r="A122" s="31">
        <v>62</v>
      </c>
      <c r="B122" s="32">
        <v>41807</v>
      </c>
      <c r="C122" s="56" t="s">
        <v>294</v>
      </c>
      <c r="D122" s="27" t="s">
        <v>359</v>
      </c>
      <c r="E122" s="24"/>
      <c r="F122" s="41"/>
      <c r="G122" s="65">
        <v>1603.1</v>
      </c>
      <c r="H122" s="28"/>
    </row>
    <row r="123" spans="1:8" s="12" customFormat="1" x14ac:dyDescent="0.25">
      <c r="A123" s="31">
        <v>63</v>
      </c>
      <c r="B123" s="32">
        <v>41807</v>
      </c>
      <c r="C123" s="56" t="s">
        <v>294</v>
      </c>
      <c r="D123" s="27" t="s">
        <v>360</v>
      </c>
      <c r="E123" s="24"/>
      <c r="F123" s="41"/>
      <c r="G123" s="65">
        <v>280</v>
      </c>
      <c r="H123" s="28"/>
    </row>
    <row r="124" spans="1:8" s="12" customFormat="1" x14ac:dyDescent="0.25">
      <c r="A124" s="31">
        <v>64</v>
      </c>
      <c r="B124" s="32">
        <v>41807</v>
      </c>
      <c r="C124" s="56" t="s">
        <v>294</v>
      </c>
      <c r="D124" s="27" t="s">
        <v>361</v>
      </c>
      <c r="E124" s="24"/>
      <c r="F124" s="41"/>
      <c r="G124" s="65">
        <v>240</v>
      </c>
      <c r="H124" s="28"/>
    </row>
    <row r="125" spans="1:8" s="12" customFormat="1" x14ac:dyDescent="0.25">
      <c r="A125" s="31">
        <v>65</v>
      </c>
      <c r="B125" s="32">
        <v>41807</v>
      </c>
      <c r="C125" s="56" t="s">
        <v>294</v>
      </c>
      <c r="D125" s="27" t="s">
        <v>362</v>
      </c>
      <c r="E125" s="24"/>
      <c r="F125" s="41"/>
      <c r="G125" s="65">
        <v>250</v>
      </c>
      <c r="H125" s="28"/>
    </row>
    <row r="126" spans="1:8" s="12" customFormat="1" x14ac:dyDescent="0.25">
      <c r="A126" s="31">
        <v>66</v>
      </c>
      <c r="B126" s="32">
        <v>41807</v>
      </c>
      <c r="C126" s="56" t="s">
        <v>294</v>
      </c>
      <c r="D126" s="27" t="s">
        <v>362</v>
      </c>
      <c r="E126" s="24"/>
      <c r="F126" s="41"/>
      <c r="G126" s="65">
        <v>320</v>
      </c>
      <c r="H126" s="28"/>
    </row>
    <row r="127" spans="1:8" s="12" customFormat="1" x14ac:dyDescent="0.25">
      <c r="A127" s="31">
        <v>67</v>
      </c>
      <c r="B127" s="32">
        <v>41807</v>
      </c>
      <c r="C127" s="56" t="s">
        <v>294</v>
      </c>
      <c r="D127" s="27" t="s">
        <v>363</v>
      </c>
      <c r="E127" s="24"/>
      <c r="F127" s="41"/>
      <c r="G127" s="65">
        <v>814.1</v>
      </c>
      <c r="H127" s="28"/>
    </row>
    <row r="128" spans="1:8" s="12" customFormat="1" x14ac:dyDescent="0.25">
      <c r="A128" s="31">
        <v>68</v>
      </c>
      <c r="B128" s="32">
        <v>41807</v>
      </c>
      <c r="C128" s="56" t="s">
        <v>294</v>
      </c>
      <c r="D128" s="27" t="s">
        <v>364</v>
      </c>
      <c r="E128" s="24"/>
      <c r="F128" s="41"/>
      <c r="G128" s="65">
        <v>135</v>
      </c>
      <c r="H128" s="28"/>
    </row>
    <row r="129" spans="1:8" s="12" customFormat="1" x14ac:dyDescent="0.25">
      <c r="A129" s="31">
        <v>69</v>
      </c>
      <c r="B129" s="32">
        <v>41810</v>
      </c>
      <c r="C129" s="56" t="s">
        <v>295</v>
      </c>
      <c r="D129" s="27" t="s">
        <v>365</v>
      </c>
      <c r="E129" s="24"/>
      <c r="F129" s="41"/>
      <c r="G129" s="65">
        <v>445.2</v>
      </c>
      <c r="H129" s="28"/>
    </row>
    <row r="130" spans="1:8" s="12" customFormat="1" x14ac:dyDescent="0.25">
      <c r="A130" s="31">
        <v>70</v>
      </c>
      <c r="B130" s="32">
        <v>41810</v>
      </c>
      <c r="C130" s="56" t="s">
        <v>296</v>
      </c>
      <c r="D130" s="27" t="s">
        <v>366</v>
      </c>
      <c r="E130" s="24"/>
      <c r="F130" s="41"/>
      <c r="G130" s="65">
        <v>80</v>
      </c>
      <c r="H130" s="28"/>
    </row>
    <row r="131" spans="1:8" s="12" customFormat="1" x14ac:dyDescent="0.25">
      <c r="A131" s="31">
        <v>71</v>
      </c>
      <c r="B131" s="32">
        <v>41810</v>
      </c>
      <c r="C131" s="56" t="s">
        <v>560</v>
      </c>
      <c r="D131" s="27" t="s">
        <v>557</v>
      </c>
      <c r="E131" s="24"/>
      <c r="F131" s="41"/>
      <c r="G131" s="65">
        <v>1410</v>
      </c>
      <c r="H131" s="28"/>
    </row>
    <row r="132" spans="1:8" s="12" customFormat="1" x14ac:dyDescent="0.25">
      <c r="A132" s="31">
        <v>72</v>
      </c>
      <c r="B132" s="32">
        <v>41810</v>
      </c>
      <c r="C132" s="56" t="s">
        <v>560</v>
      </c>
      <c r="D132" s="27" t="s">
        <v>558</v>
      </c>
      <c r="E132" s="24"/>
      <c r="F132" s="41"/>
      <c r="G132" s="65">
        <v>235</v>
      </c>
      <c r="H132" s="28"/>
    </row>
    <row r="133" spans="1:8" s="12" customFormat="1" x14ac:dyDescent="0.25">
      <c r="A133" s="31">
        <v>73</v>
      </c>
      <c r="B133" s="32">
        <v>41810</v>
      </c>
      <c r="C133" s="56" t="s">
        <v>560</v>
      </c>
      <c r="D133" s="27" t="s">
        <v>558</v>
      </c>
      <c r="E133" s="24"/>
      <c r="F133" s="41"/>
      <c r="G133" s="65">
        <v>423.6</v>
      </c>
      <c r="H133" s="28"/>
    </row>
    <row r="134" spans="1:8" s="12" customFormat="1" x14ac:dyDescent="0.25">
      <c r="A134" s="31">
        <v>74</v>
      </c>
      <c r="B134" s="32">
        <v>41810</v>
      </c>
      <c r="C134" s="56" t="s">
        <v>297</v>
      </c>
      <c r="D134" s="27" t="s">
        <v>367</v>
      </c>
      <c r="E134" s="24"/>
      <c r="F134" s="41"/>
      <c r="G134" s="65">
        <v>240</v>
      </c>
      <c r="H134" s="28"/>
    </row>
    <row r="135" spans="1:8" s="12" customFormat="1" x14ac:dyDescent="0.25">
      <c r="A135" s="31">
        <v>75</v>
      </c>
      <c r="B135" s="32">
        <v>41810</v>
      </c>
      <c r="C135" s="56" t="s">
        <v>298</v>
      </c>
      <c r="D135" s="27" t="s">
        <v>368</v>
      </c>
      <c r="E135" s="24"/>
      <c r="F135" s="41"/>
      <c r="G135" s="65">
        <v>1215</v>
      </c>
      <c r="H135" s="28"/>
    </row>
    <row r="136" spans="1:8" s="12" customFormat="1" x14ac:dyDescent="0.25">
      <c r="A136" s="31">
        <v>76</v>
      </c>
      <c r="B136" s="32">
        <v>41820</v>
      </c>
      <c r="C136" s="56" t="s">
        <v>299</v>
      </c>
      <c r="D136" s="27" t="s">
        <v>369</v>
      </c>
      <c r="E136" s="24"/>
      <c r="F136" s="41"/>
      <c r="G136" s="65">
        <v>150</v>
      </c>
      <c r="H136" s="28"/>
    </row>
    <row r="137" spans="1:8" s="12" customFormat="1" x14ac:dyDescent="0.25">
      <c r="A137" s="31">
        <v>77</v>
      </c>
      <c r="B137" s="32">
        <v>41828</v>
      </c>
      <c r="C137" s="56" t="s">
        <v>881</v>
      </c>
      <c r="D137" s="27" t="s">
        <v>882</v>
      </c>
      <c r="E137" s="24"/>
      <c r="F137" s="41"/>
      <c r="G137" s="65">
        <v>956</v>
      </c>
      <c r="H137" s="28"/>
    </row>
    <row r="138" spans="1:8" s="12" customFormat="1" x14ac:dyDescent="0.25">
      <c r="A138" s="31">
        <v>78</v>
      </c>
      <c r="B138" s="32">
        <v>41828</v>
      </c>
      <c r="C138" s="56" t="s">
        <v>881</v>
      </c>
      <c r="D138" s="27" t="s">
        <v>882</v>
      </c>
      <c r="E138" s="24"/>
      <c r="F138" s="41"/>
      <c r="G138" s="65">
        <v>510</v>
      </c>
      <c r="H138" s="28"/>
    </row>
    <row r="139" spans="1:8" s="12" customFormat="1" x14ac:dyDescent="0.25">
      <c r="A139" s="31">
        <v>79</v>
      </c>
      <c r="B139" s="32">
        <v>41828</v>
      </c>
      <c r="C139" s="56" t="s">
        <v>881</v>
      </c>
      <c r="D139" s="27" t="s">
        <v>883</v>
      </c>
      <c r="E139" s="24"/>
      <c r="F139" s="41"/>
      <c r="G139" s="65">
        <f>484.9+297.9+382</f>
        <v>1164.8</v>
      </c>
      <c r="H139" s="28"/>
    </row>
    <row r="140" spans="1:8" s="12" customFormat="1" x14ac:dyDescent="0.25">
      <c r="A140" s="31">
        <v>80</v>
      </c>
      <c r="B140" s="32">
        <v>41841</v>
      </c>
      <c r="C140" s="56" t="s">
        <v>892</v>
      </c>
      <c r="D140" s="27" t="s">
        <v>893</v>
      </c>
      <c r="E140" s="24"/>
      <c r="F140" s="41"/>
      <c r="G140" s="65">
        <v>1782</v>
      </c>
      <c r="H140" s="28"/>
    </row>
    <row r="141" spans="1:8" s="12" customFormat="1" x14ac:dyDescent="0.25">
      <c r="A141" s="31">
        <v>81</v>
      </c>
      <c r="B141" s="32">
        <v>41841</v>
      </c>
      <c r="C141" s="56" t="s">
        <v>894</v>
      </c>
      <c r="D141" s="27" t="s">
        <v>895</v>
      </c>
      <c r="E141" s="24"/>
      <c r="F141" s="41"/>
      <c r="G141" s="65">
        <v>3660</v>
      </c>
      <c r="H141" s="28"/>
    </row>
    <row r="142" spans="1:8" s="12" customFormat="1" x14ac:dyDescent="0.25">
      <c r="A142" s="31">
        <v>82</v>
      </c>
      <c r="B142" s="32">
        <v>41841</v>
      </c>
      <c r="C142" s="56" t="s">
        <v>894</v>
      </c>
      <c r="D142" s="27" t="s">
        <v>896</v>
      </c>
      <c r="E142" s="24"/>
      <c r="F142" s="41"/>
      <c r="G142" s="65">
        <v>5460</v>
      </c>
      <c r="H142" s="28"/>
    </row>
    <row r="143" spans="1:8" s="12" customFormat="1" x14ac:dyDescent="0.25">
      <c r="A143" s="31">
        <v>83</v>
      </c>
      <c r="B143" s="32">
        <v>41841</v>
      </c>
      <c r="C143" s="56" t="s">
        <v>897</v>
      </c>
      <c r="D143" s="27" t="s">
        <v>898</v>
      </c>
      <c r="E143" s="24"/>
      <c r="F143" s="41"/>
      <c r="G143" s="65">
        <v>4350.8500000000004</v>
      </c>
      <c r="H143" s="28"/>
    </row>
    <row r="144" spans="1:8" s="12" customFormat="1" x14ac:dyDescent="0.25">
      <c r="A144" s="31">
        <v>84</v>
      </c>
      <c r="B144" s="32">
        <v>41841</v>
      </c>
      <c r="C144" s="56" t="s">
        <v>897</v>
      </c>
      <c r="D144" s="27" t="s">
        <v>899</v>
      </c>
      <c r="E144" s="24"/>
      <c r="F144" s="41"/>
      <c r="G144" s="65">
        <v>11553.64</v>
      </c>
      <c r="H144" s="28"/>
    </row>
    <row r="145" spans="1:8" s="12" customFormat="1" x14ac:dyDescent="0.25">
      <c r="A145" s="31">
        <v>85</v>
      </c>
      <c r="B145" s="32">
        <v>41841</v>
      </c>
      <c r="C145" s="56" t="s">
        <v>911</v>
      </c>
      <c r="D145" s="27" t="s">
        <v>912</v>
      </c>
      <c r="E145" s="24"/>
      <c r="F145" s="41"/>
      <c r="G145" s="65">
        <v>90</v>
      </c>
      <c r="H145" s="28"/>
    </row>
    <row r="146" spans="1:8" s="12" customFormat="1" x14ac:dyDescent="0.25">
      <c r="A146" s="31">
        <v>86</v>
      </c>
      <c r="B146" s="32">
        <v>41845</v>
      </c>
      <c r="C146" s="56" t="s">
        <v>917</v>
      </c>
      <c r="D146" s="27" t="s">
        <v>918</v>
      </c>
      <c r="E146" s="24"/>
      <c r="F146" s="41"/>
      <c r="G146" s="65">
        <v>1575</v>
      </c>
      <c r="H146" s="28"/>
    </row>
    <row r="147" spans="1:8" s="12" customFormat="1" x14ac:dyDescent="0.25">
      <c r="A147" s="31">
        <v>87</v>
      </c>
      <c r="B147" s="32">
        <v>41845</v>
      </c>
      <c r="C147" s="56" t="s">
        <v>919</v>
      </c>
      <c r="D147" s="27" t="s">
        <v>920</v>
      </c>
      <c r="E147" s="24"/>
      <c r="F147" s="41"/>
      <c r="G147" s="65">
        <v>676.5</v>
      </c>
      <c r="H147" s="28"/>
    </row>
    <row r="148" spans="1:8" s="12" customFormat="1" x14ac:dyDescent="0.25">
      <c r="A148" s="31">
        <v>88</v>
      </c>
      <c r="B148" s="32"/>
      <c r="C148" s="56"/>
      <c r="D148" s="93" t="s">
        <v>1014</v>
      </c>
      <c r="E148" s="99"/>
      <c r="F148" s="100"/>
      <c r="G148" s="101">
        <v>2610</v>
      </c>
      <c r="H148" s="102" t="s">
        <v>859</v>
      </c>
    </row>
    <row r="149" spans="1:8" s="12" customFormat="1" x14ac:dyDescent="0.25">
      <c r="A149" s="31">
        <v>89</v>
      </c>
      <c r="B149" s="32"/>
      <c r="C149" s="56"/>
      <c r="D149" s="93" t="s">
        <v>1015</v>
      </c>
      <c r="E149" s="99"/>
      <c r="F149" s="100"/>
      <c r="G149" s="101">
        <v>1216.5</v>
      </c>
      <c r="H149" s="102" t="s">
        <v>860</v>
      </c>
    </row>
    <row r="150" spans="1:8" s="12" customFormat="1" x14ac:dyDescent="0.25">
      <c r="A150" s="31">
        <v>90</v>
      </c>
      <c r="B150" s="32"/>
      <c r="C150" s="56"/>
      <c r="D150" s="93" t="s">
        <v>1016</v>
      </c>
      <c r="E150" s="99"/>
      <c r="F150" s="100"/>
      <c r="G150" s="101">
        <v>872.23</v>
      </c>
      <c r="H150" s="102" t="s">
        <v>1017</v>
      </c>
    </row>
    <row r="151" spans="1:8" s="12" customFormat="1" x14ac:dyDescent="0.25">
      <c r="A151" s="31">
        <v>91</v>
      </c>
      <c r="B151" s="32"/>
      <c r="C151" s="56"/>
      <c r="D151" s="93" t="s">
        <v>1043</v>
      </c>
      <c r="E151" s="99"/>
      <c r="F151" s="100"/>
      <c r="G151" s="101">
        <v>2212</v>
      </c>
      <c r="H151" s="102" t="s">
        <v>1044</v>
      </c>
    </row>
    <row r="152" spans="1:8" s="12" customFormat="1" x14ac:dyDescent="0.25">
      <c r="A152" s="31"/>
      <c r="B152" s="32"/>
      <c r="C152" s="56"/>
      <c r="D152" s="93" t="s">
        <v>1054</v>
      </c>
      <c r="E152" s="99"/>
      <c r="F152" s="100"/>
      <c r="G152" s="101">
        <v>800</v>
      </c>
      <c r="H152" s="102" t="s">
        <v>1055</v>
      </c>
    </row>
    <row r="153" spans="1:8" s="12" customFormat="1" x14ac:dyDescent="0.25">
      <c r="A153" s="31"/>
      <c r="B153" s="32"/>
      <c r="C153" s="56"/>
      <c r="D153" s="93" t="s">
        <v>1056</v>
      </c>
      <c r="E153" s="99"/>
      <c r="F153" s="100"/>
      <c r="G153" s="101">
        <v>1600</v>
      </c>
      <c r="H153" s="102" t="s">
        <v>1057</v>
      </c>
    </row>
    <row r="154" spans="1:8" s="12" customFormat="1" x14ac:dyDescent="0.25">
      <c r="A154" s="31"/>
      <c r="B154" s="32"/>
      <c r="C154" s="56"/>
      <c r="D154" s="93" t="s">
        <v>1058</v>
      </c>
      <c r="E154" s="99"/>
      <c r="F154" s="100"/>
      <c r="G154" s="101">
        <v>2325</v>
      </c>
      <c r="H154" s="102" t="s">
        <v>1059</v>
      </c>
    </row>
    <row r="155" spans="1:8" s="12" customFormat="1" x14ac:dyDescent="0.25">
      <c r="A155" s="31"/>
      <c r="B155" s="32"/>
      <c r="C155" s="56"/>
      <c r="D155" s="93" t="s">
        <v>1105</v>
      </c>
      <c r="E155" s="99"/>
      <c r="F155" s="100"/>
      <c r="G155" s="101">
        <v>2466</v>
      </c>
      <c r="H155" s="102" t="s">
        <v>1106</v>
      </c>
    </row>
    <row r="156" spans="1:8" s="12" customFormat="1" x14ac:dyDescent="0.25">
      <c r="A156" s="31"/>
      <c r="B156" s="32"/>
      <c r="C156" s="56"/>
      <c r="D156" s="93" t="s">
        <v>1107</v>
      </c>
      <c r="E156" s="99"/>
      <c r="F156" s="100"/>
      <c r="G156" s="101">
        <v>3650</v>
      </c>
      <c r="H156" s="102" t="s">
        <v>1108</v>
      </c>
    </row>
    <row r="157" spans="1:8" s="12" customFormat="1" x14ac:dyDescent="0.25">
      <c r="A157" s="31"/>
      <c r="B157" s="32"/>
      <c r="C157" s="56"/>
      <c r="D157" s="93" t="s">
        <v>1109</v>
      </c>
      <c r="E157" s="99"/>
      <c r="F157" s="100"/>
      <c r="G157" s="101">
        <v>2550</v>
      </c>
      <c r="H157" s="102" t="s">
        <v>1110</v>
      </c>
    </row>
    <row r="158" spans="1:8" s="12" customFormat="1" x14ac:dyDescent="0.25">
      <c r="A158" s="31"/>
      <c r="B158" s="32"/>
      <c r="C158" s="56"/>
      <c r="D158" s="93" t="s">
        <v>1179</v>
      </c>
      <c r="E158" s="99"/>
      <c r="F158" s="100"/>
      <c r="G158" s="101">
        <v>2760</v>
      </c>
      <c r="H158" s="102" t="s">
        <v>1166</v>
      </c>
    </row>
    <row r="159" spans="1:8" s="12" customFormat="1" x14ac:dyDescent="0.25">
      <c r="A159" s="31"/>
      <c r="B159" s="32"/>
      <c r="C159" s="56"/>
      <c r="D159" s="93" t="s">
        <v>1169</v>
      </c>
      <c r="E159" s="99"/>
      <c r="F159" s="100"/>
      <c r="G159" s="101">
        <v>699</v>
      </c>
      <c r="H159" s="102" t="s">
        <v>1170</v>
      </c>
    </row>
    <row r="160" spans="1:8" s="12" customFormat="1" x14ac:dyDescent="0.25">
      <c r="A160" s="31"/>
      <c r="B160" s="32"/>
      <c r="C160" s="56"/>
      <c r="D160" s="93" t="s">
        <v>1169</v>
      </c>
      <c r="E160" s="99"/>
      <c r="F160" s="100"/>
      <c r="G160" s="101">
        <v>1578</v>
      </c>
      <c r="H160" s="102" t="s">
        <v>1171</v>
      </c>
    </row>
    <row r="161" spans="1:8" s="12" customFormat="1" x14ac:dyDescent="0.25">
      <c r="A161" s="31"/>
      <c r="B161" s="32"/>
      <c r="C161" s="56"/>
      <c r="D161" s="93" t="s">
        <v>1180</v>
      </c>
      <c r="E161" s="99"/>
      <c r="F161" s="100"/>
      <c r="G161" s="101">
        <v>500</v>
      </c>
      <c r="H161" s="102" t="s">
        <v>1181</v>
      </c>
    </row>
    <row r="162" spans="1:8" s="12" customFormat="1" x14ac:dyDescent="0.25">
      <c r="A162" s="31"/>
      <c r="B162" s="32"/>
      <c r="C162" s="56"/>
      <c r="D162" s="93" t="s">
        <v>1223</v>
      </c>
      <c r="E162" s="99"/>
      <c r="F162" s="100"/>
      <c r="G162" s="101">
        <v>985</v>
      </c>
      <c r="H162" s="102" t="s">
        <v>1224</v>
      </c>
    </row>
    <row r="163" spans="1:8" s="12" customFormat="1" x14ac:dyDescent="0.25">
      <c r="A163" s="31"/>
      <c r="B163" s="32"/>
      <c r="C163" s="56"/>
      <c r="D163" s="93" t="s">
        <v>1238</v>
      </c>
      <c r="E163" s="99"/>
      <c r="F163" s="100"/>
      <c r="G163" s="101">
        <v>585</v>
      </c>
      <c r="H163" s="102" t="s">
        <v>1239</v>
      </c>
    </row>
    <row r="164" spans="1:8" s="12" customFormat="1" x14ac:dyDescent="0.25">
      <c r="A164" s="31"/>
      <c r="B164" s="32"/>
      <c r="C164" s="56"/>
      <c r="D164" s="93" t="s">
        <v>1251</v>
      </c>
      <c r="E164" s="99"/>
      <c r="F164" s="100"/>
      <c r="G164" s="101">
        <v>3130</v>
      </c>
      <c r="H164" s="102" t="s">
        <v>1252</v>
      </c>
    </row>
    <row r="165" spans="1:8" s="12" customFormat="1" x14ac:dyDescent="0.25">
      <c r="A165" s="31"/>
      <c r="B165" s="32"/>
      <c r="C165" s="56"/>
      <c r="D165" s="27" t="s">
        <v>1260</v>
      </c>
      <c r="E165" s="24"/>
      <c r="F165" s="41"/>
      <c r="G165" s="65">
        <v>3056</v>
      </c>
      <c r="H165" s="28" t="s">
        <v>1261</v>
      </c>
    </row>
    <row r="166" spans="1:8" s="12" customFormat="1" x14ac:dyDescent="0.25">
      <c r="A166" s="31"/>
      <c r="B166" s="32"/>
      <c r="C166" s="56"/>
      <c r="D166" s="27" t="s">
        <v>1285</v>
      </c>
      <c r="E166" s="24"/>
      <c r="F166" s="41"/>
      <c r="G166" s="65">
        <v>12408</v>
      </c>
      <c r="H166" s="28" t="s">
        <v>1286</v>
      </c>
    </row>
    <row r="167" spans="1:8" s="12" customFormat="1" x14ac:dyDescent="0.25">
      <c r="A167" s="31"/>
      <c r="B167" s="32"/>
      <c r="C167" s="56"/>
      <c r="D167" s="27" t="s">
        <v>1289</v>
      </c>
      <c r="E167" s="24"/>
      <c r="F167" s="41"/>
      <c r="G167" s="65">
        <v>3865</v>
      </c>
      <c r="H167" s="28" t="s">
        <v>1290</v>
      </c>
    </row>
    <row r="168" spans="1:8" s="12" customFormat="1" x14ac:dyDescent="0.25">
      <c r="A168" s="31"/>
      <c r="B168" s="32"/>
      <c r="C168" s="56"/>
      <c r="D168" s="27" t="s">
        <v>1292</v>
      </c>
      <c r="E168" s="24"/>
      <c r="F168" s="41"/>
      <c r="G168" s="65">
        <v>2885</v>
      </c>
      <c r="H168" s="28" t="s">
        <v>1293</v>
      </c>
    </row>
    <row r="169" spans="1:8" s="12" customFormat="1" x14ac:dyDescent="0.25">
      <c r="A169" s="31"/>
      <c r="B169" s="32"/>
      <c r="C169" s="56"/>
      <c r="D169" s="27" t="s">
        <v>1302</v>
      </c>
      <c r="E169" s="24"/>
      <c r="F169" s="41"/>
      <c r="G169" s="65">
        <v>780</v>
      </c>
      <c r="H169" s="28" t="s">
        <v>1303</v>
      </c>
    </row>
    <row r="170" spans="1:8" s="12" customFormat="1" x14ac:dyDescent="0.25">
      <c r="A170" s="31"/>
      <c r="B170" s="32"/>
      <c r="C170" s="56"/>
      <c r="D170" s="27" t="s">
        <v>1304</v>
      </c>
      <c r="E170" s="24"/>
      <c r="F170" s="41"/>
      <c r="G170" s="65">
        <v>90</v>
      </c>
      <c r="H170" s="28" t="s">
        <v>1305</v>
      </c>
    </row>
    <row r="171" spans="1:8" s="12" customFormat="1" x14ac:dyDescent="0.25">
      <c r="A171" s="31"/>
      <c r="B171" s="32"/>
      <c r="C171" s="56"/>
      <c r="D171" s="27" t="s">
        <v>1319</v>
      </c>
      <c r="E171" s="24"/>
      <c r="F171" s="41"/>
      <c r="G171" s="65">
        <v>1425</v>
      </c>
      <c r="H171" s="28" t="s">
        <v>1320</v>
      </c>
    </row>
    <row r="172" spans="1:8" s="12" customFormat="1" x14ac:dyDescent="0.25">
      <c r="A172" s="31"/>
      <c r="B172" s="32"/>
      <c r="C172" s="56"/>
      <c r="D172" s="27"/>
      <c r="E172" s="24"/>
      <c r="F172" s="41"/>
      <c r="G172" s="65"/>
      <c r="H172" s="28"/>
    </row>
    <row r="173" spans="1:8" s="12" customFormat="1" x14ac:dyDescent="0.25">
      <c r="A173" s="31"/>
      <c r="B173" s="32"/>
      <c r="C173" s="56"/>
      <c r="D173" s="27"/>
      <c r="E173" s="24"/>
      <c r="F173" s="41"/>
      <c r="G173" s="65"/>
      <c r="H173" s="28"/>
    </row>
    <row r="174" spans="1:8" s="12" customFormat="1" x14ac:dyDescent="0.25">
      <c r="A174" s="31"/>
      <c r="B174" s="32"/>
      <c r="C174" s="56"/>
      <c r="D174" s="27"/>
      <c r="E174" s="24"/>
      <c r="F174" s="41"/>
      <c r="G174" s="65"/>
      <c r="H174" s="28"/>
    </row>
    <row r="175" spans="1:8" s="12" customFormat="1" x14ac:dyDescent="0.25">
      <c r="A175" s="31"/>
      <c r="B175" s="32"/>
      <c r="C175" s="56"/>
      <c r="D175" s="27"/>
      <c r="E175" s="24"/>
      <c r="F175" s="41"/>
      <c r="G175" s="65"/>
      <c r="H175" s="28"/>
    </row>
    <row r="176" spans="1:8" s="12" customFormat="1" x14ac:dyDescent="0.25">
      <c r="A176" s="31"/>
      <c r="B176" s="32"/>
      <c r="C176" s="56"/>
      <c r="D176" s="27"/>
      <c r="E176" s="24"/>
      <c r="F176" s="41"/>
      <c r="G176" s="65"/>
      <c r="H176" s="28"/>
    </row>
    <row r="177" spans="1:8" s="12" customFormat="1" x14ac:dyDescent="0.25">
      <c r="A177" s="31"/>
      <c r="B177" s="32"/>
      <c r="C177" s="56"/>
      <c r="D177" s="27"/>
      <c r="E177" s="24"/>
      <c r="F177" s="41"/>
      <c r="G177" s="65"/>
      <c r="H177" s="28"/>
    </row>
    <row r="178" spans="1:8" x14ac:dyDescent="0.25">
      <c r="A178" s="31"/>
      <c r="B178" s="32"/>
      <c r="C178" s="56"/>
      <c r="D178" s="51"/>
      <c r="E178" s="24"/>
      <c r="F178" s="41"/>
      <c r="G178" s="65"/>
      <c r="H178" s="28"/>
    </row>
    <row r="179" spans="1:8" x14ac:dyDescent="0.25">
      <c r="A179" s="52"/>
      <c r="B179" s="33"/>
      <c r="C179" s="57"/>
      <c r="D179" s="53"/>
      <c r="E179" s="24"/>
      <c r="F179" s="41"/>
      <c r="G179" s="65"/>
      <c r="H179" s="28"/>
    </row>
    <row r="180" spans="1:8" ht="15.75" thickBot="1" x14ac:dyDescent="0.3">
      <c r="A180" s="17"/>
      <c r="B180" s="16"/>
      <c r="C180" s="16"/>
      <c r="D180" s="16" t="s">
        <v>210</v>
      </c>
      <c r="E180" s="15"/>
      <c r="F180" s="29">
        <f>SUM(F59:F179)</f>
        <v>105000</v>
      </c>
      <c r="G180" s="66">
        <f>SUBTOTAL(9,G61:G179)</f>
        <v>124841.16999999998</v>
      </c>
      <c r="H180" s="18"/>
    </row>
    <row r="181" spans="1:8" x14ac:dyDescent="0.25">
      <c r="A181" s="12"/>
      <c r="B181" s="12"/>
      <c r="D181" s="12"/>
      <c r="E181" s="12"/>
      <c r="F181" s="12"/>
      <c r="H181" s="12"/>
    </row>
    <row r="182" spans="1:8" ht="15.75" x14ac:dyDescent="0.25">
      <c r="A182" s="12"/>
      <c r="B182" s="12"/>
      <c r="D182" s="13" t="s">
        <v>156</v>
      </c>
      <c r="E182" s="45"/>
      <c r="F182" s="46">
        <f>F180-G180</f>
        <v>-19841.169999999984</v>
      </c>
      <c r="H182" s="12"/>
    </row>
    <row r="185" spans="1:8" ht="15.75" x14ac:dyDescent="0.25">
      <c r="A185" s="13" t="s">
        <v>370</v>
      </c>
      <c r="B185" s="12"/>
      <c r="D185" s="12"/>
      <c r="E185" s="12"/>
      <c r="F185" s="12"/>
      <c r="H185" s="12"/>
    </row>
    <row r="186" spans="1:8" ht="15.75" x14ac:dyDescent="0.25">
      <c r="A186" s="13" t="s">
        <v>159</v>
      </c>
      <c r="B186" s="12"/>
      <c r="D186" s="12"/>
      <c r="E186" s="12"/>
      <c r="F186" s="12"/>
      <c r="H186" s="12"/>
    </row>
    <row r="187" spans="1:8" x14ac:dyDescent="0.25">
      <c r="A187" s="12"/>
      <c r="B187" s="12"/>
      <c r="D187" s="12"/>
      <c r="E187" s="12"/>
      <c r="F187" s="12"/>
      <c r="H187" s="12"/>
    </row>
    <row r="188" spans="1:8" ht="30" x14ac:dyDescent="0.25">
      <c r="A188" s="20" t="s">
        <v>21</v>
      </c>
      <c r="B188" s="11" t="s">
        <v>160</v>
      </c>
      <c r="C188" s="54" t="s">
        <v>265</v>
      </c>
      <c r="D188" s="58" t="s">
        <v>152</v>
      </c>
      <c r="E188" s="14" t="s">
        <v>153</v>
      </c>
      <c r="F188" s="19" t="s">
        <v>22</v>
      </c>
      <c r="G188" s="59" t="s">
        <v>154</v>
      </c>
      <c r="H188" s="25" t="s">
        <v>155</v>
      </c>
    </row>
    <row r="189" spans="1:8" x14ac:dyDescent="0.25">
      <c r="A189" s="47"/>
      <c r="B189" s="48"/>
      <c r="C189" s="55"/>
      <c r="D189" s="49" t="s">
        <v>158</v>
      </c>
      <c r="E189" s="34"/>
      <c r="F189" s="36">
        <f>'Master List'!C56</f>
        <v>23000</v>
      </c>
      <c r="G189" s="60"/>
      <c r="H189" s="35"/>
    </row>
    <row r="190" spans="1:8" x14ac:dyDescent="0.25">
      <c r="A190" s="50"/>
      <c r="B190" s="32"/>
      <c r="C190" s="56"/>
      <c r="D190" s="27"/>
      <c r="E190" s="23"/>
      <c r="F190" s="39"/>
      <c r="G190" s="61"/>
      <c r="H190" s="27"/>
    </row>
    <row r="191" spans="1:8" x14ac:dyDescent="0.25">
      <c r="A191" s="31">
        <v>1</v>
      </c>
      <c r="B191" s="32">
        <v>41648</v>
      </c>
      <c r="C191" s="56" t="s">
        <v>371</v>
      </c>
      <c r="D191" s="27" t="s">
        <v>380</v>
      </c>
      <c r="E191" s="22"/>
      <c r="F191" s="38"/>
      <c r="G191" s="67">
        <v>1000</v>
      </c>
      <c r="H191" s="26"/>
    </row>
    <row r="192" spans="1:8" x14ac:dyDescent="0.25">
      <c r="A192" s="31">
        <v>2</v>
      </c>
      <c r="B192" s="32">
        <v>41648</v>
      </c>
      <c r="C192" s="56" t="s">
        <v>371</v>
      </c>
      <c r="D192" s="27" t="s">
        <v>381</v>
      </c>
      <c r="E192" s="23"/>
      <c r="F192" s="39"/>
      <c r="G192" s="63">
        <v>1000</v>
      </c>
      <c r="H192" s="26"/>
    </row>
    <row r="193" spans="1:8" x14ac:dyDescent="0.25">
      <c r="A193" s="31">
        <v>3</v>
      </c>
      <c r="B193" s="32">
        <v>41648</v>
      </c>
      <c r="C193" s="56" t="s">
        <v>371</v>
      </c>
      <c r="D193" s="27" t="s">
        <v>382</v>
      </c>
      <c r="E193" s="23"/>
      <c r="F193" s="39"/>
      <c r="G193" s="63">
        <v>1000</v>
      </c>
      <c r="H193" s="26"/>
    </row>
    <row r="194" spans="1:8" x14ac:dyDescent="0.25">
      <c r="A194" s="31">
        <v>4</v>
      </c>
      <c r="B194" s="32">
        <v>41684</v>
      </c>
      <c r="C194" s="56" t="s">
        <v>372</v>
      </c>
      <c r="D194" s="27" t="s">
        <v>383</v>
      </c>
      <c r="E194" s="23"/>
      <c r="F194" s="39"/>
      <c r="G194" s="63">
        <v>1000</v>
      </c>
      <c r="H194" s="26"/>
    </row>
    <row r="195" spans="1:8" s="12" customFormat="1" x14ac:dyDescent="0.25">
      <c r="A195" s="31">
        <v>5</v>
      </c>
      <c r="B195" s="32">
        <v>41684</v>
      </c>
      <c r="C195" s="56" t="s">
        <v>372</v>
      </c>
      <c r="D195" s="27" t="s">
        <v>384</v>
      </c>
      <c r="E195" s="23"/>
      <c r="F195" s="39"/>
      <c r="G195" s="63">
        <v>1000</v>
      </c>
      <c r="H195" s="26"/>
    </row>
    <row r="196" spans="1:8" s="12" customFormat="1" x14ac:dyDescent="0.25">
      <c r="A196" s="31">
        <v>6</v>
      </c>
      <c r="B196" s="32">
        <v>41684</v>
      </c>
      <c r="C196" s="56" t="s">
        <v>372</v>
      </c>
      <c r="D196" s="27" t="s">
        <v>385</v>
      </c>
      <c r="E196" s="23"/>
      <c r="F196" s="39"/>
      <c r="G196" s="63">
        <v>1000</v>
      </c>
      <c r="H196" s="26"/>
    </row>
    <row r="197" spans="1:8" s="12" customFormat="1" x14ac:dyDescent="0.25">
      <c r="A197" s="31">
        <v>7</v>
      </c>
      <c r="B197" s="32">
        <v>41698</v>
      </c>
      <c r="C197" s="56" t="s">
        <v>373</v>
      </c>
      <c r="D197" s="27" t="s">
        <v>386</v>
      </c>
      <c r="E197" s="23"/>
      <c r="F197" s="39"/>
      <c r="G197" s="63">
        <v>270</v>
      </c>
      <c r="H197" s="26"/>
    </row>
    <row r="198" spans="1:8" s="12" customFormat="1" x14ac:dyDescent="0.25">
      <c r="A198" s="31">
        <v>8</v>
      </c>
      <c r="B198" s="32">
        <v>41729</v>
      </c>
      <c r="C198" s="56" t="s">
        <v>374</v>
      </c>
      <c r="D198" s="27" t="s">
        <v>387</v>
      </c>
      <c r="E198" s="23"/>
      <c r="F198" s="39"/>
      <c r="G198" s="63">
        <v>1000</v>
      </c>
      <c r="H198" s="26"/>
    </row>
    <row r="199" spans="1:8" s="12" customFormat="1" x14ac:dyDescent="0.25">
      <c r="A199" s="31">
        <v>9</v>
      </c>
      <c r="B199" s="32">
        <v>41729</v>
      </c>
      <c r="C199" s="56" t="s">
        <v>374</v>
      </c>
      <c r="D199" s="27" t="s">
        <v>388</v>
      </c>
      <c r="E199" s="23"/>
      <c r="F199" s="39"/>
      <c r="G199" s="63">
        <v>1000</v>
      </c>
      <c r="H199" s="26"/>
    </row>
    <row r="200" spans="1:8" s="12" customFormat="1" x14ac:dyDescent="0.25">
      <c r="A200" s="31">
        <v>10</v>
      </c>
      <c r="B200" s="32">
        <v>41729</v>
      </c>
      <c r="C200" s="56" t="s">
        <v>374</v>
      </c>
      <c r="D200" s="27" t="s">
        <v>389</v>
      </c>
      <c r="E200" s="23"/>
      <c r="F200" s="39"/>
      <c r="G200" s="63">
        <v>1000</v>
      </c>
      <c r="H200" s="26"/>
    </row>
    <row r="201" spans="1:8" s="12" customFormat="1" x14ac:dyDescent="0.25">
      <c r="A201" s="31">
        <v>11</v>
      </c>
      <c r="B201" s="32">
        <v>41729</v>
      </c>
      <c r="C201" s="56" t="s">
        <v>374</v>
      </c>
      <c r="D201" s="27" t="s">
        <v>390</v>
      </c>
      <c r="E201" s="23"/>
      <c r="F201" s="39"/>
      <c r="G201" s="63">
        <v>1000</v>
      </c>
      <c r="H201" s="26"/>
    </row>
    <row r="202" spans="1:8" s="12" customFormat="1" x14ac:dyDescent="0.25">
      <c r="A202" s="31">
        <v>12</v>
      </c>
      <c r="B202" s="32">
        <v>41729</v>
      </c>
      <c r="C202" s="56" t="s">
        <v>374</v>
      </c>
      <c r="D202" s="27" t="s">
        <v>391</v>
      </c>
      <c r="E202" s="23"/>
      <c r="F202" s="39"/>
      <c r="G202" s="63">
        <v>1000</v>
      </c>
      <c r="H202" s="26"/>
    </row>
    <row r="203" spans="1:8" s="12" customFormat="1" x14ac:dyDescent="0.25">
      <c r="A203" s="31">
        <v>13</v>
      </c>
      <c r="B203" s="32">
        <v>41729</v>
      </c>
      <c r="C203" s="56" t="s">
        <v>375</v>
      </c>
      <c r="D203" s="27" t="s">
        <v>392</v>
      </c>
      <c r="E203" s="23"/>
      <c r="F203" s="39"/>
      <c r="G203" s="63">
        <v>270</v>
      </c>
      <c r="H203" s="26"/>
    </row>
    <row r="204" spans="1:8" s="12" customFormat="1" x14ac:dyDescent="0.25">
      <c r="A204" s="31">
        <v>14</v>
      </c>
      <c r="B204" s="32">
        <v>41747</v>
      </c>
      <c r="C204" s="56" t="s">
        <v>376</v>
      </c>
      <c r="D204" s="27" t="s">
        <v>393</v>
      </c>
      <c r="E204" s="23"/>
      <c r="F204" s="39"/>
      <c r="G204" s="63">
        <v>1000</v>
      </c>
      <c r="H204" s="26"/>
    </row>
    <row r="205" spans="1:8" s="12" customFormat="1" x14ac:dyDescent="0.25">
      <c r="A205" s="31">
        <v>15</v>
      </c>
      <c r="B205" s="32">
        <v>41747</v>
      </c>
      <c r="C205" s="56" t="s">
        <v>376</v>
      </c>
      <c r="D205" s="27" t="s">
        <v>394</v>
      </c>
      <c r="E205" s="23"/>
      <c r="F205" s="39"/>
      <c r="G205" s="63">
        <v>1000</v>
      </c>
      <c r="H205" s="26"/>
    </row>
    <row r="206" spans="1:8" s="12" customFormat="1" x14ac:dyDescent="0.25">
      <c r="A206" s="31">
        <v>16</v>
      </c>
      <c r="B206" s="32">
        <v>41747</v>
      </c>
      <c r="C206" s="56" t="s">
        <v>376</v>
      </c>
      <c r="D206" s="27" t="s">
        <v>395</v>
      </c>
      <c r="E206" s="23"/>
      <c r="F206" s="39"/>
      <c r="G206" s="63">
        <v>1000</v>
      </c>
      <c r="H206" s="26"/>
    </row>
    <row r="207" spans="1:8" s="12" customFormat="1" x14ac:dyDescent="0.25">
      <c r="A207" s="31">
        <v>17</v>
      </c>
      <c r="B207" s="32">
        <v>41747</v>
      </c>
      <c r="C207" s="56" t="s">
        <v>376</v>
      </c>
      <c r="D207" s="27" t="s">
        <v>396</v>
      </c>
      <c r="E207" s="23"/>
      <c r="F207" s="39"/>
      <c r="G207" s="63">
        <v>1000</v>
      </c>
      <c r="H207" s="26"/>
    </row>
    <row r="208" spans="1:8" s="12" customFormat="1" x14ac:dyDescent="0.25">
      <c r="A208" s="31">
        <v>18</v>
      </c>
      <c r="B208" s="32">
        <v>41747</v>
      </c>
      <c r="C208" s="56" t="s">
        <v>376</v>
      </c>
      <c r="D208" s="27" t="s">
        <v>397</v>
      </c>
      <c r="E208" s="23"/>
      <c r="F208" s="39"/>
      <c r="G208" s="63">
        <v>1000</v>
      </c>
      <c r="H208" s="26"/>
    </row>
    <row r="209" spans="1:8" s="12" customFormat="1" x14ac:dyDescent="0.25">
      <c r="A209" s="31">
        <v>19</v>
      </c>
      <c r="B209" s="32">
        <v>41747</v>
      </c>
      <c r="C209" s="56" t="s">
        <v>377</v>
      </c>
      <c r="D209" s="27" t="s">
        <v>398</v>
      </c>
      <c r="E209" s="23"/>
      <c r="F209" s="39"/>
      <c r="G209" s="63">
        <v>1000</v>
      </c>
      <c r="H209" s="26"/>
    </row>
    <row r="210" spans="1:8" s="12" customFormat="1" x14ac:dyDescent="0.25">
      <c r="A210" s="31">
        <v>20</v>
      </c>
      <c r="B210" s="32">
        <v>41747</v>
      </c>
      <c r="C210" s="56" t="s">
        <v>377</v>
      </c>
      <c r="D210" s="27" t="s">
        <v>399</v>
      </c>
      <c r="E210" s="23"/>
      <c r="F210" s="39"/>
      <c r="G210" s="63">
        <v>1000</v>
      </c>
      <c r="H210" s="26"/>
    </row>
    <row r="211" spans="1:8" s="12" customFormat="1" x14ac:dyDescent="0.25">
      <c r="A211" s="31">
        <v>21</v>
      </c>
      <c r="B211" s="32">
        <v>41759</v>
      </c>
      <c r="C211" s="56" t="s">
        <v>378</v>
      </c>
      <c r="D211" s="27" t="s">
        <v>400</v>
      </c>
      <c r="E211" s="23"/>
      <c r="F211" s="39"/>
      <c r="G211" s="63">
        <v>180</v>
      </c>
      <c r="H211" s="26"/>
    </row>
    <row r="212" spans="1:8" s="12" customFormat="1" x14ac:dyDescent="0.25">
      <c r="A212" s="31">
        <v>22</v>
      </c>
      <c r="B212" s="32">
        <v>41790</v>
      </c>
      <c r="C212" s="56" t="s">
        <v>379</v>
      </c>
      <c r="D212" s="27" t="s">
        <v>401</v>
      </c>
      <c r="E212" s="23"/>
      <c r="F212" s="39"/>
      <c r="G212" s="63">
        <v>90</v>
      </c>
      <c r="H212" s="26"/>
    </row>
    <row r="213" spans="1:8" s="12" customFormat="1" x14ac:dyDescent="0.25">
      <c r="A213" s="31"/>
      <c r="B213" s="32"/>
      <c r="C213" s="56"/>
      <c r="D213" s="27" t="s">
        <v>1208</v>
      </c>
      <c r="E213" s="23"/>
      <c r="F213" s="39"/>
      <c r="G213" s="63">
        <v>3000</v>
      </c>
      <c r="H213" s="26" t="s">
        <v>1209</v>
      </c>
    </row>
    <row r="214" spans="1:8" s="12" customFormat="1" x14ac:dyDescent="0.25">
      <c r="A214" s="31"/>
      <c r="B214" s="32"/>
      <c r="C214" s="56"/>
      <c r="D214" s="27" t="s">
        <v>1242</v>
      </c>
      <c r="E214" s="23"/>
      <c r="F214" s="39"/>
      <c r="G214" s="64">
        <v>1612</v>
      </c>
      <c r="H214" s="26" t="s">
        <v>1243</v>
      </c>
    </row>
    <row r="215" spans="1:8" s="12" customFormat="1" x14ac:dyDescent="0.25">
      <c r="A215" s="31"/>
      <c r="B215" s="32"/>
      <c r="C215" s="56"/>
      <c r="D215" s="27" t="s">
        <v>1262</v>
      </c>
      <c r="E215" s="23"/>
      <c r="F215" s="39"/>
      <c r="G215" s="64">
        <v>2000</v>
      </c>
      <c r="H215" s="26" t="s">
        <v>1263</v>
      </c>
    </row>
    <row r="216" spans="1:8" s="12" customFormat="1" x14ac:dyDescent="0.25">
      <c r="A216" s="31"/>
      <c r="B216" s="32"/>
      <c r="C216" s="56"/>
      <c r="D216" s="27" t="s">
        <v>1298</v>
      </c>
      <c r="E216" s="23"/>
      <c r="F216" s="39"/>
      <c r="G216" s="64">
        <v>5450</v>
      </c>
      <c r="H216" s="26" t="s">
        <v>1299</v>
      </c>
    </row>
    <row r="217" spans="1:8" s="12" customFormat="1" x14ac:dyDescent="0.25">
      <c r="A217" s="31"/>
      <c r="B217" s="32"/>
      <c r="C217" s="56"/>
      <c r="D217" s="27" t="s">
        <v>1339</v>
      </c>
      <c r="E217" s="23"/>
      <c r="F217" s="39"/>
      <c r="G217" s="68">
        <v>6540</v>
      </c>
      <c r="H217" s="26" t="s">
        <v>1340</v>
      </c>
    </row>
    <row r="218" spans="1:8" x14ac:dyDescent="0.25">
      <c r="A218" s="31"/>
      <c r="B218" s="32"/>
      <c r="C218" s="56"/>
      <c r="D218" s="27" t="s">
        <v>1360</v>
      </c>
      <c r="E218" s="23"/>
      <c r="F218" s="39"/>
      <c r="G218" s="64">
        <v>200</v>
      </c>
      <c r="H218" s="27" t="s">
        <v>1361</v>
      </c>
    </row>
    <row r="219" spans="1:8" x14ac:dyDescent="0.25">
      <c r="A219" s="31"/>
      <c r="B219" s="32"/>
      <c r="C219" s="56"/>
      <c r="D219" s="27" t="s">
        <v>1362</v>
      </c>
      <c r="E219" s="24"/>
      <c r="F219" s="41"/>
      <c r="G219" s="65">
        <v>1200</v>
      </c>
      <c r="H219" s="28" t="s">
        <v>1363</v>
      </c>
    </row>
    <row r="220" spans="1:8" x14ac:dyDescent="0.25">
      <c r="A220" s="31"/>
      <c r="B220" s="32"/>
      <c r="C220" s="56"/>
      <c r="D220" s="51" t="s">
        <v>1393</v>
      </c>
      <c r="E220" s="24"/>
      <c r="F220" s="41"/>
      <c r="G220" s="65">
        <v>2500</v>
      </c>
      <c r="H220" s="28"/>
    </row>
    <row r="221" spans="1:8" x14ac:dyDescent="0.25">
      <c r="A221" s="31"/>
      <c r="B221" s="32"/>
      <c r="C221" s="56"/>
      <c r="D221" s="51" t="s">
        <v>1402</v>
      </c>
      <c r="E221" s="24"/>
      <c r="F221" s="41"/>
      <c r="G221" s="65">
        <v>1500</v>
      </c>
      <c r="H221" s="28" t="s">
        <v>1403</v>
      </c>
    </row>
    <row r="222" spans="1:8" x14ac:dyDescent="0.25">
      <c r="A222" s="52"/>
      <c r="B222" s="33"/>
      <c r="C222" s="57"/>
      <c r="D222" s="53"/>
      <c r="E222" s="24"/>
      <c r="F222" s="41"/>
      <c r="G222" s="65"/>
      <c r="H222" s="28"/>
    </row>
    <row r="223" spans="1:8" ht="15.75" thickBot="1" x14ac:dyDescent="0.3">
      <c r="A223" s="17"/>
      <c r="B223" s="16"/>
      <c r="C223" s="16"/>
      <c r="D223" s="16" t="s">
        <v>210</v>
      </c>
      <c r="E223" s="15"/>
      <c r="F223" s="29">
        <f>SUM(F189:F222)</f>
        <v>23000</v>
      </c>
      <c r="G223" s="66">
        <f>SUM(G191:G222)</f>
        <v>42812</v>
      </c>
      <c r="H223" s="18"/>
    </row>
    <row r="224" spans="1:8" x14ac:dyDescent="0.25">
      <c r="A224" s="12"/>
      <c r="B224" s="12"/>
      <c r="D224" s="12"/>
      <c r="E224" s="12"/>
      <c r="F224" s="12"/>
      <c r="H224" s="12"/>
    </row>
    <row r="225" spans="1:8" ht="15.75" x14ac:dyDescent="0.25">
      <c r="A225" s="12"/>
      <c r="B225" s="12"/>
      <c r="D225" s="13" t="s">
        <v>156</v>
      </c>
      <c r="E225" s="45"/>
      <c r="F225" s="46">
        <f>F223-G223</f>
        <v>-19812</v>
      </c>
      <c r="H225" s="12"/>
    </row>
    <row r="226" spans="1:8" x14ac:dyDescent="0.25">
      <c r="A226" s="12"/>
      <c r="B226" s="12"/>
      <c r="D226" s="12"/>
      <c r="E226" s="12"/>
      <c r="F226" s="12"/>
      <c r="H226" s="12"/>
    </row>
    <row r="228" spans="1:8" ht="15.75" x14ac:dyDescent="0.25">
      <c r="A228" s="13" t="s">
        <v>402</v>
      </c>
      <c r="B228" s="12"/>
      <c r="D228" s="12"/>
      <c r="E228" s="12"/>
      <c r="F228" s="12"/>
      <c r="H228" s="12"/>
    </row>
    <row r="229" spans="1:8" ht="15.75" x14ac:dyDescent="0.25">
      <c r="A229" s="13" t="s">
        <v>159</v>
      </c>
      <c r="B229" s="12"/>
      <c r="D229" s="12"/>
      <c r="E229" s="12"/>
      <c r="F229" s="12"/>
      <c r="H229" s="12"/>
    </row>
    <row r="230" spans="1:8" x14ac:dyDescent="0.25">
      <c r="A230" s="12"/>
      <c r="B230" s="12"/>
      <c r="D230" s="12"/>
      <c r="E230" s="12"/>
      <c r="F230" s="12"/>
      <c r="H230" s="12"/>
    </row>
    <row r="231" spans="1:8" ht="30" x14ac:dyDescent="0.25">
      <c r="A231" s="20" t="s">
        <v>21</v>
      </c>
      <c r="B231" s="11" t="s">
        <v>160</v>
      </c>
      <c r="C231" s="54" t="s">
        <v>265</v>
      </c>
      <c r="D231" s="58" t="s">
        <v>152</v>
      </c>
      <c r="E231" s="14" t="s">
        <v>153</v>
      </c>
      <c r="F231" s="19" t="s">
        <v>22</v>
      </c>
      <c r="G231" s="59" t="s">
        <v>154</v>
      </c>
      <c r="H231" s="25" t="s">
        <v>155</v>
      </c>
    </row>
    <row r="232" spans="1:8" x14ac:dyDescent="0.25">
      <c r="A232" s="47"/>
      <c r="B232" s="48"/>
      <c r="C232" s="55"/>
      <c r="D232" s="49" t="s">
        <v>158</v>
      </c>
      <c r="E232" s="34"/>
      <c r="F232" s="36">
        <f>'Master List'!C57</f>
        <v>12000</v>
      </c>
      <c r="G232" s="60"/>
      <c r="H232" s="35"/>
    </row>
    <row r="233" spans="1:8" x14ac:dyDescent="0.25">
      <c r="A233" s="50"/>
      <c r="B233" s="32"/>
      <c r="C233" s="56"/>
      <c r="D233" s="27"/>
      <c r="E233" s="23"/>
      <c r="F233" s="39"/>
      <c r="G233" s="61"/>
      <c r="H233" s="27"/>
    </row>
    <row r="234" spans="1:8" x14ac:dyDescent="0.25">
      <c r="A234" s="31">
        <v>1</v>
      </c>
      <c r="B234" s="32">
        <v>41698</v>
      </c>
      <c r="C234" s="56" t="s">
        <v>373</v>
      </c>
      <c r="D234" s="27" t="s">
        <v>405</v>
      </c>
      <c r="E234" s="69"/>
      <c r="F234" s="39"/>
      <c r="G234" s="63">
        <v>48.7</v>
      </c>
      <c r="H234" s="26"/>
    </row>
    <row r="235" spans="1:8" x14ac:dyDescent="0.25">
      <c r="A235" s="31">
        <v>2</v>
      </c>
      <c r="B235" s="32">
        <v>41698</v>
      </c>
      <c r="C235" s="56" t="s">
        <v>373</v>
      </c>
      <c r="D235" s="27" t="s">
        <v>406</v>
      </c>
      <c r="E235" s="69"/>
      <c r="F235" s="39"/>
      <c r="G235" s="63">
        <v>514.79999999999995</v>
      </c>
      <c r="H235" s="26"/>
    </row>
    <row r="236" spans="1:8" x14ac:dyDescent="0.25">
      <c r="A236" s="31">
        <v>3</v>
      </c>
      <c r="B236" s="32">
        <v>41698</v>
      </c>
      <c r="C236" s="56" t="s">
        <v>373</v>
      </c>
      <c r="D236" s="27" t="s">
        <v>407</v>
      </c>
      <c r="E236" s="69"/>
      <c r="F236" s="39"/>
      <c r="G236" s="63">
        <v>47.6</v>
      </c>
      <c r="H236" s="26"/>
    </row>
    <row r="237" spans="1:8" x14ac:dyDescent="0.25">
      <c r="A237" s="31">
        <v>4</v>
      </c>
      <c r="B237" s="32">
        <v>41729</v>
      </c>
      <c r="C237" s="56" t="s">
        <v>375</v>
      </c>
      <c r="D237" s="27" t="s">
        <v>408</v>
      </c>
      <c r="E237" s="69"/>
      <c r="F237" s="39"/>
      <c r="G237" s="63">
        <v>82</v>
      </c>
      <c r="H237" s="26"/>
    </row>
    <row r="238" spans="1:8" x14ac:dyDescent="0.25">
      <c r="A238" s="31">
        <v>5</v>
      </c>
      <c r="B238" s="32">
        <v>41747</v>
      </c>
      <c r="C238" s="56" t="s">
        <v>403</v>
      </c>
      <c r="D238" s="27" t="s">
        <v>409</v>
      </c>
      <c r="E238" s="69"/>
      <c r="F238" s="39"/>
      <c r="G238" s="63">
        <v>302.5</v>
      </c>
      <c r="H238" s="26"/>
    </row>
    <row r="239" spans="1:8" x14ac:dyDescent="0.25">
      <c r="A239" s="31">
        <v>6</v>
      </c>
      <c r="B239" s="32">
        <v>41747</v>
      </c>
      <c r="C239" s="56" t="s">
        <v>403</v>
      </c>
      <c r="D239" s="27" t="s">
        <v>410</v>
      </c>
      <c r="E239" s="69"/>
      <c r="F239" s="39"/>
      <c r="G239" s="63">
        <v>129.69999999999999</v>
      </c>
      <c r="H239" s="26"/>
    </row>
    <row r="240" spans="1:8" x14ac:dyDescent="0.25">
      <c r="A240" s="31">
        <v>7</v>
      </c>
      <c r="B240" s="32">
        <v>41747</v>
      </c>
      <c r="C240" s="56" t="s">
        <v>403</v>
      </c>
      <c r="D240" s="27" t="s">
        <v>411</v>
      </c>
      <c r="E240" s="69"/>
      <c r="F240" s="39"/>
      <c r="G240" s="63">
        <v>121.05</v>
      </c>
      <c r="H240" s="26"/>
    </row>
    <row r="241" spans="1:8" x14ac:dyDescent="0.25">
      <c r="A241" s="31">
        <v>8</v>
      </c>
      <c r="B241" s="32">
        <v>41747</v>
      </c>
      <c r="C241" s="56" t="s">
        <v>403</v>
      </c>
      <c r="D241" s="27" t="s">
        <v>412</v>
      </c>
      <c r="E241" s="69"/>
      <c r="F241" s="39"/>
      <c r="G241" s="63">
        <v>310.5</v>
      </c>
      <c r="H241" s="26"/>
    </row>
    <row r="242" spans="1:8" x14ac:dyDescent="0.25">
      <c r="A242" s="31">
        <v>9</v>
      </c>
      <c r="B242" s="32">
        <v>41747</v>
      </c>
      <c r="C242" s="56" t="s">
        <v>403</v>
      </c>
      <c r="D242" s="27" t="s">
        <v>413</v>
      </c>
      <c r="E242" s="69"/>
      <c r="F242" s="39"/>
      <c r="G242" s="63">
        <v>387.3</v>
      </c>
      <c r="H242" s="26"/>
    </row>
    <row r="243" spans="1:8" x14ac:dyDescent="0.25">
      <c r="A243" s="31">
        <v>10</v>
      </c>
      <c r="B243" s="32">
        <v>41747</v>
      </c>
      <c r="C243" s="56" t="s">
        <v>403</v>
      </c>
      <c r="D243" s="27" t="s">
        <v>414</v>
      </c>
      <c r="E243" s="69"/>
      <c r="F243" s="39"/>
      <c r="G243" s="63">
        <v>65</v>
      </c>
      <c r="H243" s="26"/>
    </row>
    <row r="244" spans="1:8" x14ac:dyDescent="0.25">
      <c r="A244" s="31">
        <v>11</v>
      </c>
      <c r="B244" s="32">
        <v>41747</v>
      </c>
      <c r="C244" s="56" t="s">
        <v>403</v>
      </c>
      <c r="D244" s="27" t="s">
        <v>415</v>
      </c>
      <c r="E244" s="69"/>
      <c r="F244" s="39"/>
      <c r="G244" s="63">
        <v>513.6</v>
      </c>
      <c r="H244" s="26"/>
    </row>
    <row r="245" spans="1:8" x14ac:dyDescent="0.25">
      <c r="A245" s="31">
        <v>12</v>
      </c>
      <c r="B245" s="32">
        <v>41747</v>
      </c>
      <c r="C245" s="56" t="s">
        <v>403</v>
      </c>
      <c r="D245" s="27" t="s">
        <v>416</v>
      </c>
      <c r="E245" s="69"/>
      <c r="F245" s="39"/>
      <c r="G245" s="63">
        <v>208.1</v>
      </c>
      <c r="H245" s="26"/>
    </row>
    <row r="246" spans="1:8" x14ac:dyDescent="0.25">
      <c r="A246" s="31">
        <v>13</v>
      </c>
      <c r="B246" s="32">
        <v>41759</v>
      </c>
      <c r="C246" s="56" t="s">
        <v>378</v>
      </c>
      <c r="D246" s="27" t="s">
        <v>417</v>
      </c>
      <c r="E246" s="69"/>
      <c r="F246" s="39"/>
      <c r="G246" s="63">
        <v>124.1</v>
      </c>
      <c r="H246" s="26"/>
    </row>
    <row r="247" spans="1:8" x14ac:dyDescent="0.25">
      <c r="A247" s="31">
        <v>14</v>
      </c>
      <c r="B247" s="32">
        <v>41789</v>
      </c>
      <c r="C247" s="56" t="s">
        <v>290</v>
      </c>
      <c r="D247" s="27" t="s">
        <v>418</v>
      </c>
      <c r="E247" s="69"/>
      <c r="F247" s="39"/>
      <c r="G247" s="63">
        <v>444.3</v>
      </c>
      <c r="H247" s="26"/>
    </row>
    <row r="248" spans="1:8" x14ac:dyDescent="0.25">
      <c r="A248" s="31">
        <v>15</v>
      </c>
      <c r="B248" s="32">
        <v>41790</v>
      </c>
      <c r="C248" s="56" t="s">
        <v>379</v>
      </c>
      <c r="D248" s="27" t="s">
        <v>419</v>
      </c>
      <c r="E248" s="69"/>
      <c r="F248" s="39"/>
      <c r="G248" s="63">
        <v>104.8</v>
      </c>
      <c r="H248" s="26"/>
    </row>
    <row r="249" spans="1:8" x14ac:dyDescent="0.25">
      <c r="A249" s="31">
        <v>16</v>
      </c>
      <c r="B249" s="32">
        <v>41790</v>
      </c>
      <c r="C249" s="56" t="s">
        <v>379</v>
      </c>
      <c r="D249" s="27" t="s">
        <v>420</v>
      </c>
      <c r="E249" s="69"/>
      <c r="F249" s="39"/>
      <c r="G249" s="63">
        <v>118.8</v>
      </c>
      <c r="H249" s="26"/>
    </row>
    <row r="250" spans="1:8" x14ac:dyDescent="0.25">
      <c r="A250" s="31">
        <v>17</v>
      </c>
      <c r="B250" s="32">
        <v>41820</v>
      </c>
      <c r="C250" s="56" t="s">
        <v>404</v>
      </c>
      <c r="D250" s="27" t="s">
        <v>421</v>
      </c>
      <c r="E250" s="69"/>
      <c r="F250" s="39"/>
      <c r="G250" s="63">
        <v>56.75</v>
      </c>
      <c r="H250" s="26"/>
    </row>
    <row r="251" spans="1:8" x14ac:dyDescent="0.25">
      <c r="A251" s="31">
        <v>18</v>
      </c>
      <c r="B251" s="32">
        <v>41841</v>
      </c>
      <c r="C251" s="56" t="s">
        <v>907</v>
      </c>
      <c r="D251" s="27" t="s">
        <v>908</v>
      </c>
      <c r="E251" s="69"/>
      <c r="F251" s="39"/>
      <c r="G251" s="63">
        <v>1440</v>
      </c>
      <c r="H251" s="26"/>
    </row>
    <row r="252" spans="1:8" x14ac:dyDescent="0.25">
      <c r="A252" s="31">
        <v>19</v>
      </c>
      <c r="B252" s="32"/>
      <c r="C252" s="56"/>
      <c r="D252" s="93" t="s">
        <v>1049</v>
      </c>
      <c r="E252" s="103"/>
      <c r="F252" s="95"/>
      <c r="G252" s="97">
        <v>750</v>
      </c>
      <c r="H252" s="109" t="s">
        <v>1050</v>
      </c>
    </row>
    <row r="253" spans="1:8" x14ac:dyDescent="0.25">
      <c r="A253" s="31">
        <v>20</v>
      </c>
      <c r="B253" s="32"/>
      <c r="C253" s="56"/>
      <c r="D253" s="27"/>
      <c r="E253" s="23"/>
      <c r="F253" s="39"/>
      <c r="G253" s="63"/>
      <c r="H253" s="26"/>
    </row>
    <row r="254" spans="1:8" x14ac:dyDescent="0.25">
      <c r="A254" s="31">
        <v>21</v>
      </c>
      <c r="B254" s="32"/>
      <c r="C254" s="56"/>
      <c r="D254" s="27"/>
      <c r="E254" s="23"/>
      <c r="F254" s="39"/>
      <c r="G254" s="63"/>
      <c r="H254" s="26"/>
    </row>
    <row r="255" spans="1:8" x14ac:dyDescent="0.25">
      <c r="A255" s="52"/>
      <c r="B255" s="33"/>
      <c r="C255" s="57"/>
      <c r="D255" s="53"/>
      <c r="E255" s="24"/>
      <c r="F255" s="41"/>
      <c r="G255" s="65"/>
      <c r="H255" s="28"/>
    </row>
    <row r="256" spans="1:8" ht="15.75" thickBot="1" x14ac:dyDescent="0.3">
      <c r="A256" s="17"/>
      <c r="B256" s="16"/>
      <c r="C256" s="16"/>
      <c r="D256" s="16" t="s">
        <v>210</v>
      </c>
      <c r="E256" s="15"/>
      <c r="F256" s="29">
        <f>SUM(F232:F255)</f>
        <v>12000</v>
      </c>
      <c r="G256" s="66">
        <f>SUM(G234:G255)</f>
        <v>5769.6</v>
      </c>
      <c r="H256" s="18"/>
    </row>
    <row r="257" spans="1:8" x14ac:dyDescent="0.25">
      <c r="A257" s="12"/>
      <c r="B257" s="12"/>
      <c r="D257" s="12"/>
      <c r="E257" s="12"/>
      <c r="F257" s="12"/>
      <c r="H257" s="12"/>
    </row>
    <row r="258" spans="1:8" ht="15.75" x14ac:dyDescent="0.25">
      <c r="A258" s="12"/>
      <c r="B258" s="12"/>
      <c r="D258" s="13" t="s">
        <v>156</v>
      </c>
      <c r="E258" s="45"/>
      <c r="F258" s="46">
        <f>F256-G256</f>
        <v>6230.4</v>
      </c>
      <c r="H258" s="12"/>
    </row>
    <row r="260" spans="1:8" ht="15.75" x14ac:dyDescent="0.25">
      <c r="A260" s="13" t="s">
        <v>422</v>
      </c>
    </row>
    <row r="261" spans="1:8" ht="15.75" x14ac:dyDescent="0.25">
      <c r="A261" s="13" t="s">
        <v>159</v>
      </c>
      <c r="B261" s="12"/>
      <c r="D261" s="12"/>
      <c r="E261" s="12"/>
      <c r="F261" s="12"/>
      <c r="H261" s="12"/>
    </row>
    <row r="262" spans="1:8" x14ac:dyDescent="0.25">
      <c r="A262" s="12"/>
      <c r="B262" s="12"/>
      <c r="D262" s="12"/>
      <c r="E262" s="12"/>
      <c r="F262" s="12"/>
      <c r="H262" s="12"/>
    </row>
    <row r="263" spans="1:8" ht="30" x14ac:dyDescent="0.25">
      <c r="A263" s="20" t="s">
        <v>21</v>
      </c>
      <c r="B263" s="11" t="s">
        <v>160</v>
      </c>
      <c r="C263" s="54" t="s">
        <v>265</v>
      </c>
      <c r="D263" s="58" t="s">
        <v>152</v>
      </c>
      <c r="E263" s="14" t="s">
        <v>153</v>
      </c>
      <c r="F263" s="19" t="s">
        <v>22</v>
      </c>
      <c r="G263" s="59" t="s">
        <v>154</v>
      </c>
      <c r="H263" s="25" t="s">
        <v>155</v>
      </c>
    </row>
    <row r="264" spans="1:8" x14ac:dyDescent="0.25">
      <c r="A264" s="47"/>
      <c r="B264" s="48"/>
      <c r="C264" s="55"/>
      <c r="D264" s="49" t="s">
        <v>158</v>
      </c>
      <c r="E264" s="34"/>
      <c r="F264" s="36">
        <f>'Master List'!C58</f>
        <v>30000</v>
      </c>
      <c r="G264" s="60"/>
      <c r="H264" s="35"/>
    </row>
    <row r="265" spans="1:8" x14ac:dyDescent="0.25">
      <c r="A265" s="50"/>
      <c r="B265" s="32"/>
      <c r="C265" s="56"/>
      <c r="D265" s="27"/>
      <c r="E265" s="23"/>
      <c r="F265" s="39"/>
      <c r="G265" s="61"/>
      <c r="H265" s="27"/>
    </row>
    <row r="266" spans="1:8" x14ac:dyDescent="0.25">
      <c r="A266" s="31">
        <v>1</v>
      </c>
      <c r="B266" s="32">
        <v>41807</v>
      </c>
      <c r="C266" s="56" t="s">
        <v>423</v>
      </c>
      <c r="D266" s="27" t="s">
        <v>425</v>
      </c>
      <c r="E266" s="70"/>
      <c r="F266" s="39"/>
      <c r="G266" s="63">
        <v>1388</v>
      </c>
      <c r="H266" s="26"/>
    </row>
    <row r="267" spans="1:8" x14ac:dyDescent="0.25">
      <c r="A267" s="31">
        <v>2</v>
      </c>
      <c r="B267" s="32">
        <v>41820</v>
      </c>
      <c r="C267" s="56" t="s">
        <v>424</v>
      </c>
      <c r="D267" s="27" t="s">
        <v>426</v>
      </c>
      <c r="E267" s="69"/>
      <c r="F267" s="39"/>
      <c r="G267" s="63">
        <v>900</v>
      </c>
      <c r="H267" s="26"/>
    </row>
    <row r="268" spans="1:8" x14ac:dyDescent="0.25">
      <c r="A268" s="31">
        <v>3</v>
      </c>
      <c r="B268" s="32">
        <v>41828</v>
      </c>
      <c r="C268" s="56" t="s">
        <v>881</v>
      </c>
      <c r="D268" s="27" t="s">
        <v>884</v>
      </c>
      <c r="E268" s="24"/>
      <c r="F268" s="41"/>
      <c r="G268" s="65">
        <f>162.4+175.75</f>
        <v>338.15</v>
      </c>
      <c r="H268" s="26"/>
    </row>
    <row r="269" spans="1:8" x14ac:dyDescent="0.25">
      <c r="A269" s="31">
        <v>4</v>
      </c>
      <c r="B269" s="32">
        <v>41841</v>
      </c>
      <c r="C269" s="56" t="s">
        <v>909</v>
      </c>
      <c r="D269" s="27" t="s">
        <v>910</v>
      </c>
      <c r="E269" s="69"/>
      <c r="F269" s="39"/>
      <c r="G269" s="63">
        <v>1230</v>
      </c>
      <c r="H269" s="26"/>
    </row>
    <row r="270" spans="1:8" x14ac:dyDescent="0.25">
      <c r="A270" s="31">
        <v>5</v>
      </c>
      <c r="B270" s="32"/>
      <c r="C270" s="56"/>
      <c r="D270" s="27"/>
      <c r="E270" s="69"/>
      <c r="F270" s="39"/>
      <c r="G270" s="145">
        <v>15000</v>
      </c>
      <c r="H270" s="146" t="s">
        <v>1096</v>
      </c>
    </row>
    <row r="271" spans="1:8" x14ac:dyDescent="0.25">
      <c r="A271" s="31">
        <v>6</v>
      </c>
      <c r="B271" s="32"/>
      <c r="C271" s="56"/>
      <c r="D271" s="27"/>
      <c r="E271" s="69"/>
      <c r="F271" s="39"/>
      <c r="G271" s="63"/>
      <c r="H271" s="26"/>
    </row>
    <row r="272" spans="1:8" x14ac:dyDescent="0.25">
      <c r="A272" s="31">
        <v>7</v>
      </c>
      <c r="B272" s="32"/>
      <c r="C272" s="56"/>
      <c r="D272" s="27"/>
      <c r="E272" s="69"/>
      <c r="F272" s="39"/>
      <c r="G272" s="63"/>
      <c r="H272" s="26"/>
    </row>
    <row r="273" spans="1:8" x14ac:dyDescent="0.25">
      <c r="A273" s="31">
        <v>8</v>
      </c>
      <c r="B273" s="32"/>
      <c r="C273" s="56"/>
      <c r="D273" s="27"/>
      <c r="E273" s="69"/>
      <c r="F273" s="39"/>
      <c r="G273" s="63"/>
      <c r="H273" s="26"/>
    </row>
    <row r="274" spans="1:8" x14ac:dyDescent="0.25">
      <c r="A274" s="52"/>
      <c r="B274" s="33"/>
      <c r="C274" s="57"/>
      <c r="D274" s="53"/>
      <c r="E274" s="24"/>
      <c r="F274" s="41"/>
      <c r="G274" s="65"/>
      <c r="H274" s="28"/>
    </row>
    <row r="275" spans="1:8" ht="15.75" thickBot="1" x14ac:dyDescent="0.3">
      <c r="A275" s="17"/>
      <c r="B275" s="16"/>
      <c r="C275" s="16"/>
      <c r="D275" s="16" t="s">
        <v>210</v>
      </c>
      <c r="E275" s="15"/>
      <c r="F275" s="29">
        <f>SUM(F264:F274)</f>
        <v>30000</v>
      </c>
      <c r="G275" s="66">
        <f>SUM(G266:G274)</f>
        <v>18856.150000000001</v>
      </c>
      <c r="H275" s="18"/>
    </row>
    <row r="276" spans="1:8" x14ac:dyDescent="0.25">
      <c r="A276" s="12"/>
      <c r="B276" s="12"/>
      <c r="D276" s="12"/>
      <c r="E276" s="12"/>
      <c r="F276" s="12"/>
      <c r="H276" s="12"/>
    </row>
    <row r="277" spans="1:8" ht="15.75" x14ac:dyDescent="0.25">
      <c r="A277" s="12"/>
      <c r="B277" s="12"/>
      <c r="D277" s="13" t="s">
        <v>156</v>
      </c>
      <c r="E277" s="45"/>
      <c r="F277" s="46">
        <f>F275-G275</f>
        <v>11143.849999999999</v>
      </c>
      <c r="H277" s="12"/>
    </row>
    <row r="280" spans="1:8" ht="15.75" x14ac:dyDescent="0.25">
      <c r="A280" s="13" t="s">
        <v>1068</v>
      </c>
      <c r="B280" s="12"/>
      <c r="D280" s="12"/>
      <c r="E280" s="12"/>
      <c r="F280" s="12"/>
      <c r="H280" s="12"/>
    </row>
    <row r="281" spans="1:8" ht="15.75" x14ac:dyDescent="0.25">
      <c r="A281" s="13"/>
      <c r="B281" s="12"/>
      <c r="D281" s="12"/>
      <c r="E281" s="12"/>
      <c r="F281" s="12"/>
      <c r="H281" s="12"/>
    </row>
    <row r="282" spans="1:8" x14ac:dyDescent="0.25">
      <c r="A282" s="12"/>
      <c r="B282" s="12"/>
      <c r="D282" s="12"/>
      <c r="E282" s="12"/>
      <c r="F282" s="12"/>
      <c r="H282" s="12"/>
    </row>
    <row r="283" spans="1:8" ht="30" x14ac:dyDescent="0.25">
      <c r="A283" s="20" t="s">
        <v>21</v>
      </c>
      <c r="B283" s="11" t="s">
        <v>160</v>
      </c>
      <c r="C283" s="54" t="s">
        <v>265</v>
      </c>
      <c r="D283" s="58" t="s">
        <v>152</v>
      </c>
      <c r="E283" s="14" t="s">
        <v>153</v>
      </c>
      <c r="F283" s="19" t="s">
        <v>22</v>
      </c>
      <c r="G283" s="59" t="s">
        <v>154</v>
      </c>
      <c r="H283" s="25" t="s">
        <v>155</v>
      </c>
    </row>
    <row r="284" spans="1:8" x14ac:dyDescent="0.25">
      <c r="A284" s="47"/>
      <c r="B284" s="48"/>
      <c r="C284" s="55"/>
      <c r="D284" s="49"/>
      <c r="E284" s="34"/>
      <c r="F284" s="36"/>
      <c r="G284" s="60"/>
      <c r="H284" s="35"/>
    </row>
    <row r="285" spans="1:8" x14ac:dyDescent="0.25">
      <c r="A285" s="50"/>
      <c r="B285" s="32"/>
      <c r="C285" s="56"/>
      <c r="D285" s="27"/>
      <c r="E285" s="23"/>
      <c r="F285" s="39"/>
      <c r="G285" s="61"/>
      <c r="H285" s="27"/>
    </row>
    <row r="286" spans="1:8" x14ac:dyDescent="0.25">
      <c r="A286" s="31">
        <v>1</v>
      </c>
      <c r="B286" s="32"/>
      <c r="C286" s="56"/>
      <c r="D286" s="93" t="s">
        <v>1067</v>
      </c>
      <c r="E286" s="143"/>
      <c r="F286" s="95"/>
      <c r="G286" s="97">
        <v>710</v>
      </c>
      <c r="H286" s="109" t="s">
        <v>1071</v>
      </c>
    </row>
    <row r="287" spans="1:8" x14ac:dyDescent="0.25">
      <c r="A287" s="31">
        <v>2</v>
      </c>
      <c r="B287" s="32"/>
      <c r="C287" s="56"/>
      <c r="D287" s="27"/>
      <c r="E287" s="69"/>
      <c r="F287" s="39"/>
      <c r="G287" s="63"/>
      <c r="H287" s="26"/>
    </row>
    <row r="288" spans="1:8" x14ac:dyDescent="0.25">
      <c r="A288" s="31">
        <v>3</v>
      </c>
      <c r="B288" s="32"/>
      <c r="C288" s="56"/>
      <c r="D288" s="27"/>
      <c r="E288" s="24"/>
      <c r="F288" s="41"/>
      <c r="G288" s="65"/>
      <c r="H288" s="26"/>
    </row>
    <row r="289" spans="1:8" x14ac:dyDescent="0.25">
      <c r="A289" s="31">
        <v>4</v>
      </c>
      <c r="B289" s="32"/>
      <c r="C289" s="56"/>
      <c r="D289" s="27"/>
      <c r="E289" s="69"/>
      <c r="F289" s="39"/>
      <c r="G289" s="63"/>
      <c r="H289" s="26"/>
    </row>
    <row r="290" spans="1:8" x14ac:dyDescent="0.25">
      <c r="A290" s="31">
        <v>5</v>
      </c>
      <c r="B290" s="32"/>
      <c r="C290" s="56"/>
      <c r="D290" s="27"/>
      <c r="E290" s="69"/>
      <c r="F290" s="39"/>
      <c r="G290" s="63"/>
      <c r="H290" s="26"/>
    </row>
    <row r="291" spans="1:8" x14ac:dyDescent="0.25">
      <c r="A291" s="31">
        <v>6</v>
      </c>
      <c r="B291" s="32"/>
      <c r="C291" s="56"/>
      <c r="D291" s="27"/>
      <c r="E291" s="69"/>
      <c r="F291" s="39"/>
      <c r="G291" s="63"/>
      <c r="H291" s="26"/>
    </row>
    <row r="292" spans="1:8" x14ac:dyDescent="0.25">
      <c r="A292" s="31">
        <v>7</v>
      </c>
      <c r="B292" s="32"/>
      <c r="C292" s="56"/>
      <c r="D292" s="27"/>
      <c r="E292" s="69"/>
      <c r="F292" s="39"/>
      <c r="G292" s="63"/>
      <c r="H292" s="26"/>
    </row>
    <row r="293" spans="1:8" x14ac:dyDescent="0.25">
      <c r="A293" s="31">
        <v>8</v>
      </c>
      <c r="B293" s="32"/>
      <c r="C293" s="56"/>
      <c r="D293" s="27"/>
      <c r="E293" s="69"/>
      <c r="F293" s="39"/>
      <c r="G293" s="63"/>
      <c r="H293" s="26"/>
    </row>
    <row r="294" spans="1:8" x14ac:dyDescent="0.25">
      <c r="A294" s="52"/>
      <c r="B294" s="33"/>
      <c r="C294" s="57"/>
      <c r="D294" s="53"/>
      <c r="E294" s="24"/>
      <c r="F294" s="41"/>
      <c r="G294" s="65"/>
      <c r="H294" s="28"/>
    </row>
    <row r="295" spans="1:8" ht="15.75" thickBot="1" x14ac:dyDescent="0.3">
      <c r="A295" s="17"/>
      <c r="B295" s="16"/>
      <c r="C295" s="16"/>
      <c r="D295" s="16" t="s">
        <v>210</v>
      </c>
      <c r="E295" s="15"/>
      <c r="F295" s="29">
        <f>SUM(F284:F294)</f>
        <v>0</v>
      </c>
      <c r="G295" s="66">
        <f>SUM(G286:G294)</f>
        <v>710</v>
      </c>
      <c r="H295" s="18"/>
    </row>
    <row r="296" spans="1:8" x14ac:dyDescent="0.25">
      <c r="A296" s="12"/>
      <c r="B296" s="12"/>
      <c r="D296" s="12"/>
      <c r="E296" s="12"/>
      <c r="F296" s="12"/>
      <c r="H296" s="12"/>
    </row>
    <row r="297" spans="1:8" ht="15.75" x14ac:dyDescent="0.25">
      <c r="A297" s="12"/>
      <c r="B297" s="12"/>
      <c r="D297" s="13" t="s">
        <v>156</v>
      </c>
      <c r="E297" s="45"/>
      <c r="F297" s="46">
        <f>F295-G295</f>
        <v>-710</v>
      </c>
      <c r="H297" s="12"/>
    </row>
    <row r="299" spans="1:8" ht="15.75" x14ac:dyDescent="0.25">
      <c r="A299" s="13" t="s">
        <v>1191</v>
      </c>
      <c r="B299" s="12"/>
      <c r="D299" s="12"/>
      <c r="E299" s="12"/>
      <c r="F299" s="12"/>
      <c r="H299" s="12"/>
    </row>
    <row r="300" spans="1:8" ht="15.75" x14ac:dyDescent="0.25">
      <c r="A300" s="13" t="s">
        <v>159</v>
      </c>
      <c r="B300" s="12"/>
      <c r="D300" s="12"/>
      <c r="E300" s="12"/>
      <c r="F300" s="12"/>
      <c r="H300" s="12"/>
    </row>
    <row r="301" spans="1:8" x14ac:dyDescent="0.25">
      <c r="A301" s="12"/>
      <c r="B301" s="12"/>
      <c r="D301" s="12"/>
      <c r="E301" s="12"/>
      <c r="F301" s="12"/>
      <c r="H301" s="12"/>
    </row>
    <row r="302" spans="1:8" ht="30" x14ac:dyDescent="0.25">
      <c r="A302" s="20" t="s">
        <v>21</v>
      </c>
      <c r="B302" s="11" t="s">
        <v>160</v>
      </c>
      <c r="C302" s="54" t="s">
        <v>265</v>
      </c>
      <c r="D302" s="58" t="s">
        <v>152</v>
      </c>
      <c r="E302" s="14" t="s">
        <v>153</v>
      </c>
      <c r="F302" s="19" t="s">
        <v>22</v>
      </c>
      <c r="G302" s="59" t="s">
        <v>154</v>
      </c>
      <c r="H302" s="25" t="s">
        <v>155</v>
      </c>
    </row>
    <row r="303" spans="1:8" x14ac:dyDescent="0.25">
      <c r="A303" s="47"/>
      <c r="B303" s="48"/>
      <c r="C303" s="55"/>
      <c r="D303" s="49" t="s">
        <v>158</v>
      </c>
      <c r="E303" s="34"/>
      <c r="F303" s="36">
        <v>46250</v>
      </c>
      <c r="G303" s="60"/>
      <c r="H303" s="35"/>
    </row>
    <row r="304" spans="1:8" x14ac:dyDescent="0.25">
      <c r="A304" s="50"/>
      <c r="B304" s="32"/>
      <c r="C304" s="56"/>
      <c r="D304" s="27"/>
      <c r="E304" s="23"/>
      <c r="F304" s="39"/>
      <c r="G304" s="61"/>
      <c r="H304" s="27"/>
    </row>
    <row r="305" spans="1:8" x14ac:dyDescent="0.25">
      <c r="A305" s="31">
        <v>1</v>
      </c>
      <c r="B305" s="32"/>
      <c r="C305" s="56"/>
      <c r="D305" s="27" t="s">
        <v>1192</v>
      </c>
      <c r="E305" s="70"/>
      <c r="F305" s="39">
        <f>5597+5597</f>
        <v>11194</v>
      </c>
      <c r="G305" s="39">
        <f>5597+5597</f>
        <v>11194</v>
      </c>
      <c r="H305" s="130" t="s">
        <v>1193</v>
      </c>
    </row>
    <row r="306" spans="1:8" x14ac:dyDescent="0.25">
      <c r="A306" s="31">
        <v>2</v>
      </c>
      <c r="B306" s="32"/>
      <c r="C306" s="56"/>
      <c r="D306" s="27" t="s">
        <v>1194</v>
      </c>
      <c r="E306" s="69"/>
      <c r="F306" s="39"/>
      <c r="G306" s="63">
        <f>4620+4620</f>
        <v>9240</v>
      </c>
      <c r="H306" s="130" t="s">
        <v>1193</v>
      </c>
    </row>
    <row r="307" spans="1:8" x14ac:dyDescent="0.25">
      <c r="A307" s="31">
        <v>3</v>
      </c>
      <c r="B307" s="32"/>
      <c r="C307" s="56"/>
      <c r="D307" s="27" t="s">
        <v>1195</v>
      </c>
      <c r="E307" s="24"/>
      <c r="F307" s="41"/>
      <c r="G307" s="65">
        <f>106+106+60</f>
        <v>272</v>
      </c>
      <c r="H307" s="130" t="s">
        <v>1193</v>
      </c>
    </row>
    <row r="308" spans="1:8" x14ac:dyDescent="0.25">
      <c r="A308" s="31">
        <v>4</v>
      </c>
      <c r="B308" s="32"/>
      <c r="C308" s="56"/>
      <c r="D308" s="27" t="s">
        <v>1240</v>
      </c>
      <c r="E308" s="69"/>
      <c r="F308" s="39"/>
      <c r="G308" s="63">
        <v>124</v>
      </c>
      <c r="H308" s="26" t="s">
        <v>1241</v>
      </c>
    </row>
    <row r="309" spans="1:8" x14ac:dyDescent="0.25">
      <c r="A309" s="31">
        <v>5</v>
      </c>
      <c r="B309" s="32"/>
      <c r="C309" s="56"/>
      <c r="D309" s="27"/>
      <c r="E309" s="69"/>
      <c r="F309" s="39"/>
      <c r="G309" s="145"/>
      <c r="H309" s="146"/>
    </row>
    <row r="310" spans="1:8" x14ac:dyDescent="0.25">
      <c r="A310" s="31">
        <v>6</v>
      </c>
      <c r="B310" s="32"/>
      <c r="C310" s="56"/>
      <c r="D310" s="27"/>
      <c r="E310" s="69"/>
      <c r="F310" s="39"/>
      <c r="G310" s="63"/>
      <c r="H310" s="26"/>
    </row>
    <row r="311" spans="1:8" x14ac:dyDescent="0.25">
      <c r="A311" s="31">
        <v>7</v>
      </c>
      <c r="B311" s="32"/>
      <c r="C311" s="56"/>
      <c r="D311" s="27"/>
      <c r="E311" s="69"/>
      <c r="F311" s="39"/>
      <c r="G311" s="63"/>
      <c r="H311" s="26"/>
    </row>
    <row r="312" spans="1:8" x14ac:dyDescent="0.25">
      <c r="A312" s="31">
        <v>8</v>
      </c>
      <c r="B312" s="32"/>
      <c r="C312" s="56"/>
      <c r="D312" s="27"/>
      <c r="E312" s="69"/>
      <c r="F312" s="39"/>
      <c r="G312" s="63"/>
      <c r="H312" s="26"/>
    </row>
    <row r="313" spans="1:8" x14ac:dyDescent="0.25">
      <c r="A313" s="52"/>
      <c r="B313" s="33"/>
      <c r="C313" s="57"/>
      <c r="D313" s="53"/>
      <c r="E313" s="24"/>
      <c r="F313" s="41"/>
      <c r="G313" s="65"/>
      <c r="H313" s="28"/>
    </row>
    <row r="314" spans="1:8" ht="15.75" thickBot="1" x14ac:dyDescent="0.3">
      <c r="A314" s="17"/>
      <c r="B314" s="16"/>
      <c r="C314" s="16"/>
      <c r="D314" s="16" t="s">
        <v>210</v>
      </c>
      <c r="E314" s="15"/>
      <c r="F314" s="29">
        <f>SUM(F303:F313)</f>
        <v>57444</v>
      </c>
      <c r="G314" s="66">
        <f>SUM(G305:G313)</f>
        <v>20830</v>
      </c>
      <c r="H314" s="18"/>
    </row>
    <row r="315" spans="1:8" x14ac:dyDescent="0.25">
      <c r="A315" s="12"/>
      <c r="B315" s="12"/>
      <c r="D315" s="12"/>
      <c r="E315" s="12"/>
      <c r="F315" s="12"/>
      <c r="H315" s="12"/>
    </row>
    <row r="316" spans="1:8" ht="15.75" x14ac:dyDescent="0.25">
      <c r="A316" s="12"/>
      <c r="B316" s="12"/>
      <c r="D316" s="13" t="s">
        <v>156</v>
      </c>
      <c r="E316" s="45"/>
      <c r="F316" s="46">
        <f>F314-G314</f>
        <v>36614</v>
      </c>
      <c r="H316" s="12"/>
    </row>
  </sheetData>
  <autoFilter ref="A58:H154"/>
  <pageMargins left="0.70866141732283472" right="0.70866141732283472" top="0.74803149606299213" bottom="0.74803149606299213" header="0.31496062992125984" footer="0.31496062992125984"/>
  <pageSetup paperSize="9" scale="65" orientation="portrait" horizontalDpi="300" verticalDpi="300" r:id="rId1"/>
  <rowBreaks count="3" manualBreakCount="3">
    <brk id="54" max="16383" man="1"/>
    <brk id="125" max="7" man="1"/>
    <brk id="22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L347"/>
  <sheetViews>
    <sheetView tabSelected="1" topLeftCell="A316" zoomScaleNormal="100" workbookViewId="0">
      <selection activeCell="H342" sqref="H342"/>
    </sheetView>
  </sheetViews>
  <sheetFormatPr defaultRowHeight="15" x14ac:dyDescent="0.25"/>
  <cols>
    <col min="1" max="1" width="7.85546875" customWidth="1"/>
    <col min="2" max="2" width="12" customWidth="1"/>
    <col min="3" max="3" width="11.28515625" customWidth="1"/>
    <col min="4" max="4" width="46" customWidth="1"/>
    <col min="5" max="5" width="10.140625" bestFit="1" customWidth="1"/>
    <col min="6" max="6" width="14.85546875" customWidth="1"/>
    <col min="7" max="7" width="12.5703125" customWidth="1"/>
    <col min="8" max="8" width="11.28515625" bestFit="1" customWidth="1"/>
    <col min="10" max="10" width="11.28515625" customWidth="1"/>
    <col min="11" max="11" width="44.140625" bestFit="1" customWidth="1"/>
  </cols>
  <sheetData>
    <row r="2" spans="1:8" ht="15.75" x14ac:dyDescent="0.25">
      <c r="A2" s="13" t="s">
        <v>493</v>
      </c>
      <c r="B2" s="12"/>
      <c r="C2" s="12"/>
      <c r="D2" s="12"/>
      <c r="E2" s="12"/>
      <c r="F2" s="12"/>
      <c r="G2" s="4"/>
      <c r="H2" s="12"/>
    </row>
    <row r="3" spans="1:8" ht="15.75" x14ac:dyDescent="0.25">
      <c r="A3" s="13" t="s">
        <v>159</v>
      </c>
      <c r="B3" s="12"/>
      <c r="C3" s="12"/>
      <c r="D3" s="12"/>
      <c r="E3" s="12"/>
      <c r="F3" s="12"/>
      <c r="G3" s="4"/>
      <c r="H3" s="12"/>
    </row>
    <row r="4" spans="1:8" x14ac:dyDescent="0.25">
      <c r="A4" s="12"/>
      <c r="B4" s="12"/>
      <c r="C4" s="12"/>
      <c r="D4" s="12"/>
      <c r="E4" s="12"/>
      <c r="F4" s="12"/>
      <c r="G4" s="4"/>
      <c r="H4" s="12"/>
    </row>
    <row r="5" spans="1:8" ht="45" x14ac:dyDescent="0.25">
      <c r="A5" s="20" t="s">
        <v>21</v>
      </c>
      <c r="B5" s="11" t="s">
        <v>160</v>
      </c>
      <c r="C5" s="11" t="s">
        <v>265</v>
      </c>
      <c r="D5" s="30" t="s">
        <v>152</v>
      </c>
      <c r="E5" s="14" t="s">
        <v>153</v>
      </c>
      <c r="F5" s="19" t="s">
        <v>22</v>
      </c>
      <c r="G5" s="59" t="s">
        <v>154</v>
      </c>
      <c r="H5" s="25" t="s">
        <v>155</v>
      </c>
    </row>
    <row r="6" spans="1:8" x14ac:dyDescent="0.25">
      <c r="A6" s="47"/>
      <c r="B6" s="48"/>
      <c r="C6" s="55"/>
      <c r="D6" s="49" t="s">
        <v>158</v>
      </c>
      <c r="E6" s="34"/>
      <c r="F6" s="36">
        <f>'Master List'!C63</f>
        <v>40000</v>
      </c>
      <c r="G6" s="60"/>
      <c r="H6" s="35"/>
    </row>
    <row r="7" spans="1:8" x14ac:dyDescent="0.25">
      <c r="A7" s="50"/>
      <c r="B7" s="32"/>
      <c r="C7" s="56"/>
      <c r="D7" s="27"/>
      <c r="E7" s="23"/>
      <c r="F7" s="39"/>
      <c r="G7" s="61"/>
      <c r="H7" s="27"/>
    </row>
    <row r="8" spans="1:8" x14ac:dyDescent="0.25">
      <c r="A8" s="31">
        <v>1</v>
      </c>
      <c r="B8" s="32">
        <v>41710</v>
      </c>
      <c r="C8" s="56" t="s">
        <v>494</v>
      </c>
      <c r="D8" s="27" t="s">
        <v>498</v>
      </c>
      <c r="E8" s="22"/>
      <c r="F8" s="38"/>
      <c r="G8" s="62">
        <v>6200</v>
      </c>
      <c r="H8" s="26"/>
    </row>
    <row r="9" spans="1:8" x14ac:dyDescent="0.25">
      <c r="A9" s="31">
        <v>2</v>
      </c>
      <c r="B9" s="32">
        <v>41781</v>
      </c>
      <c r="C9" s="56" t="s">
        <v>495</v>
      </c>
      <c r="D9" s="27" t="s">
        <v>499</v>
      </c>
      <c r="E9" s="23"/>
      <c r="F9" s="39"/>
      <c r="G9" s="61">
        <v>1868.84</v>
      </c>
      <c r="H9" s="26"/>
    </row>
    <row r="10" spans="1:8" x14ac:dyDescent="0.25">
      <c r="A10" s="31">
        <v>3</v>
      </c>
      <c r="B10" s="32">
        <v>41789</v>
      </c>
      <c r="C10" s="56" t="s">
        <v>496</v>
      </c>
      <c r="D10" s="27" t="s">
        <v>500</v>
      </c>
      <c r="E10" s="23"/>
      <c r="F10" s="39"/>
      <c r="G10" s="61">
        <v>1400</v>
      </c>
      <c r="H10" s="26"/>
    </row>
    <row r="11" spans="1:8" x14ac:dyDescent="0.25">
      <c r="A11" s="31">
        <v>4</v>
      </c>
      <c r="B11" s="32">
        <v>41820</v>
      </c>
      <c r="C11" s="56" t="s">
        <v>497</v>
      </c>
      <c r="D11" s="27" t="s">
        <v>501</v>
      </c>
      <c r="E11" s="23"/>
      <c r="F11" s="39"/>
      <c r="G11" s="61">
        <v>7460</v>
      </c>
      <c r="H11" s="26"/>
    </row>
    <row r="12" spans="1:8" x14ac:dyDescent="0.25">
      <c r="A12" s="31">
        <v>5</v>
      </c>
      <c r="B12" s="32">
        <v>41820</v>
      </c>
      <c r="C12" s="56" t="s">
        <v>497</v>
      </c>
      <c r="D12" s="27" t="s">
        <v>502</v>
      </c>
      <c r="E12" s="23"/>
      <c r="F12" s="39"/>
      <c r="G12" s="61">
        <v>5350</v>
      </c>
      <c r="H12" s="27"/>
    </row>
    <row r="13" spans="1:8" x14ac:dyDescent="0.25">
      <c r="A13" s="31">
        <v>6</v>
      </c>
      <c r="B13" s="32">
        <v>41820</v>
      </c>
      <c r="C13" s="56" t="s">
        <v>497</v>
      </c>
      <c r="D13" s="27" t="s">
        <v>502</v>
      </c>
      <c r="E13" s="23"/>
      <c r="F13" s="39"/>
      <c r="G13" s="61">
        <v>5350</v>
      </c>
      <c r="H13" s="27"/>
    </row>
    <row r="14" spans="1:8" x14ac:dyDescent="0.25">
      <c r="A14" s="31"/>
      <c r="B14" s="32"/>
      <c r="C14" s="56"/>
      <c r="D14" s="93" t="s">
        <v>834</v>
      </c>
      <c r="E14" s="94"/>
      <c r="F14" s="95"/>
      <c r="G14" s="96">
        <v>5350</v>
      </c>
      <c r="H14" s="93" t="s">
        <v>833</v>
      </c>
    </row>
    <row r="15" spans="1:8" x14ac:dyDescent="0.25">
      <c r="A15" s="31"/>
      <c r="B15" s="32"/>
      <c r="C15" s="56"/>
      <c r="D15" s="148" t="s">
        <v>1127</v>
      </c>
      <c r="E15" s="149"/>
      <c r="F15" s="150"/>
      <c r="G15" s="151">
        <v>5000</v>
      </c>
      <c r="H15" s="28"/>
    </row>
    <row r="16" spans="1:8" x14ac:dyDescent="0.25">
      <c r="A16" s="31"/>
      <c r="B16" s="32"/>
      <c r="C16" s="56"/>
      <c r="D16" s="51"/>
      <c r="E16" s="24"/>
      <c r="F16" s="41"/>
      <c r="G16" s="65"/>
      <c r="H16" s="28"/>
    </row>
    <row r="17" spans="1:8" x14ac:dyDescent="0.25">
      <c r="A17" s="31"/>
      <c r="B17" s="32"/>
      <c r="C17" s="56"/>
      <c r="D17" s="51"/>
      <c r="E17" s="24"/>
      <c r="F17" s="41"/>
      <c r="G17" s="65"/>
      <c r="H17" s="28"/>
    </row>
    <row r="18" spans="1:8" x14ac:dyDescent="0.25">
      <c r="A18" s="52"/>
      <c r="B18" s="33"/>
      <c r="C18" s="57"/>
      <c r="D18" s="53"/>
      <c r="E18" s="24"/>
      <c r="F18" s="41"/>
      <c r="G18" s="65"/>
      <c r="H18" s="28"/>
    </row>
    <row r="19" spans="1:8" ht="15.75" thickBot="1" x14ac:dyDescent="0.3">
      <c r="A19" s="17"/>
      <c r="B19" s="16"/>
      <c r="C19" s="16"/>
      <c r="D19" s="16" t="s">
        <v>210</v>
      </c>
      <c r="E19" s="15"/>
      <c r="F19" s="29">
        <f>SUM(F6:F18)</f>
        <v>40000</v>
      </c>
      <c r="G19" s="66">
        <f>SUM(G8:G18)</f>
        <v>37978.839999999997</v>
      </c>
      <c r="H19" s="18"/>
    </row>
    <row r="20" spans="1:8" x14ac:dyDescent="0.25">
      <c r="A20" s="12"/>
      <c r="B20" s="12"/>
      <c r="C20" s="12"/>
      <c r="D20" s="12"/>
      <c r="E20" s="12"/>
      <c r="F20" s="12"/>
      <c r="G20" s="4"/>
      <c r="H20" s="12"/>
    </row>
    <row r="21" spans="1:8" ht="15.75" x14ac:dyDescent="0.25">
      <c r="A21" s="12"/>
      <c r="B21" s="12"/>
      <c r="C21" s="12"/>
      <c r="D21" s="13" t="s">
        <v>156</v>
      </c>
      <c r="E21" s="45"/>
      <c r="F21" s="46">
        <f>F19-G19</f>
        <v>2021.1600000000035</v>
      </c>
      <c r="G21" s="4"/>
      <c r="H21" s="12"/>
    </row>
    <row r="23" spans="1:8" ht="15.75" x14ac:dyDescent="0.25">
      <c r="A23" s="13" t="s">
        <v>1072</v>
      </c>
      <c r="B23" s="12"/>
      <c r="C23" s="12"/>
      <c r="D23" s="12"/>
      <c r="E23" s="12"/>
      <c r="F23" s="12"/>
      <c r="G23" s="4"/>
      <c r="H23" s="12"/>
    </row>
    <row r="24" spans="1:8" ht="15.75" x14ac:dyDescent="0.25">
      <c r="A24" s="13" t="s">
        <v>159</v>
      </c>
      <c r="B24" s="12"/>
      <c r="C24" s="12"/>
      <c r="D24" s="12"/>
      <c r="E24" s="12"/>
      <c r="F24" s="12"/>
      <c r="G24" s="4"/>
      <c r="H24" s="12"/>
    </row>
    <row r="25" spans="1:8" x14ac:dyDescent="0.25">
      <c r="A25" s="12"/>
      <c r="B25" s="12"/>
      <c r="C25" s="12"/>
      <c r="D25" s="12"/>
      <c r="E25" s="12"/>
      <c r="F25" s="12"/>
      <c r="G25" s="4"/>
      <c r="H25" s="12"/>
    </row>
    <row r="26" spans="1:8" ht="45" x14ac:dyDescent="0.25">
      <c r="A26" s="20" t="s">
        <v>21</v>
      </c>
      <c r="B26" s="11" t="s">
        <v>160</v>
      </c>
      <c r="C26" s="11" t="s">
        <v>265</v>
      </c>
      <c r="D26" s="30" t="s">
        <v>152</v>
      </c>
      <c r="E26" s="14" t="s">
        <v>153</v>
      </c>
      <c r="F26" s="19" t="s">
        <v>22</v>
      </c>
      <c r="G26" s="59" t="s">
        <v>154</v>
      </c>
      <c r="H26" s="25" t="s">
        <v>155</v>
      </c>
    </row>
    <row r="27" spans="1:8" x14ac:dyDescent="0.25">
      <c r="A27" s="47"/>
      <c r="B27" s="48"/>
      <c r="C27" s="55"/>
      <c r="D27" s="49" t="s">
        <v>158</v>
      </c>
      <c r="E27" s="34"/>
      <c r="F27" s="36">
        <f>'Master List'!C64</f>
        <v>20000</v>
      </c>
      <c r="G27" s="60"/>
      <c r="H27" s="35"/>
    </row>
    <row r="28" spans="1:8" x14ac:dyDescent="0.25">
      <c r="A28" s="50"/>
      <c r="B28" s="32"/>
      <c r="C28" s="56"/>
      <c r="D28" s="27"/>
      <c r="E28" s="23"/>
      <c r="F28" s="39"/>
      <c r="G28" s="61"/>
      <c r="H28" s="27"/>
    </row>
    <row r="29" spans="1:8" x14ac:dyDescent="0.25">
      <c r="A29" s="31">
        <v>1</v>
      </c>
      <c r="B29" s="32">
        <v>41739</v>
      </c>
      <c r="C29" s="56" t="s">
        <v>503</v>
      </c>
      <c r="D29" s="27" t="s">
        <v>504</v>
      </c>
      <c r="E29" s="22"/>
      <c r="F29" s="22"/>
      <c r="G29" s="67">
        <v>50</v>
      </c>
      <c r="H29" s="26"/>
    </row>
    <row r="30" spans="1:8" x14ac:dyDescent="0.25">
      <c r="A30" s="31">
        <v>2</v>
      </c>
      <c r="B30" s="32"/>
      <c r="C30" s="56"/>
      <c r="D30" s="93" t="s">
        <v>847</v>
      </c>
      <c r="E30" s="94"/>
      <c r="F30" s="95"/>
      <c r="G30" s="96">
        <v>7000</v>
      </c>
      <c r="H30" s="109" t="s">
        <v>848</v>
      </c>
    </row>
    <row r="31" spans="1:8" x14ac:dyDescent="0.25">
      <c r="A31" s="31">
        <v>3</v>
      </c>
      <c r="B31" s="32"/>
      <c r="C31" s="56"/>
      <c r="D31" s="93" t="s">
        <v>1030</v>
      </c>
      <c r="E31" s="94"/>
      <c r="F31" s="95"/>
      <c r="G31" s="97">
        <v>1200</v>
      </c>
      <c r="H31" s="109" t="s">
        <v>1029</v>
      </c>
    </row>
    <row r="32" spans="1:8" x14ac:dyDescent="0.25">
      <c r="A32" s="31">
        <v>4</v>
      </c>
      <c r="B32" s="32"/>
      <c r="C32" s="56"/>
      <c r="D32" s="93" t="s">
        <v>1073</v>
      </c>
      <c r="E32" s="94"/>
      <c r="F32" s="95"/>
      <c r="G32" s="97">
        <v>150</v>
      </c>
      <c r="H32" s="93" t="s">
        <v>1074</v>
      </c>
    </row>
    <row r="33" spans="1:8" x14ac:dyDescent="0.25">
      <c r="A33" s="31">
        <v>5</v>
      </c>
      <c r="B33" s="32"/>
      <c r="C33" s="56"/>
      <c r="D33" s="93" t="s">
        <v>1075</v>
      </c>
      <c r="E33" s="94"/>
      <c r="F33" s="95"/>
      <c r="G33" s="97">
        <v>40</v>
      </c>
      <c r="H33" s="93" t="s">
        <v>1076</v>
      </c>
    </row>
    <row r="34" spans="1:8" x14ac:dyDescent="0.25">
      <c r="A34" s="31">
        <v>6</v>
      </c>
      <c r="B34" s="32"/>
      <c r="C34" s="56"/>
      <c r="D34" s="93" t="s">
        <v>1077</v>
      </c>
      <c r="E34" s="94"/>
      <c r="F34" s="95"/>
      <c r="G34" s="96">
        <v>520</v>
      </c>
      <c r="H34" s="93" t="s">
        <v>1078</v>
      </c>
    </row>
    <row r="35" spans="1:8" x14ac:dyDescent="0.25">
      <c r="A35" s="31"/>
      <c r="B35" s="32"/>
      <c r="C35" s="56"/>
      <c r="D35" s="98" t="s">
        <v>1081</v>
      </c>
      <c r="E35" s="99"/>
      <c r="F35" s="100"/>
      <c r="G35" s="101">
        <v>1200</v>
      </c>
      <c r="H35" s="102" t="s">
        <v>1082</v>
      </c>
    </row>
    <row r="36" spans="1:8" ht="30" x14ac:dyDescent="0.25">
      <c r="A36" s="31"/>
      <c r="B36" s="32"/>
      <c r="C36" s="56"/>
      <c r="D36" s="98" t="s">
        <v>1140</v>
      </c>
      <c r="E36" s="99"/>
      <c r="F36" s="100"/>
      <c r="G36" s="101">
        <v>496.5</v>
      </c>
      <c r="H36" s="102" t="s">
        <v>1141</v>
      </c>
    </row>
    <row r="37" spans="1:8" ht="30" x14ac:dyDescent="0.25">
      <c r="A37" s="31"/>
      <c r="B37" s="32"/>
      <c r="C37" s="56"/>
      <c r="D37" s="98" t="s">
        <v>1153</v>
      </c>
      <c r="E37" s="99"/>
      <c r="F37" s="100"/>
      <c r="G37" s="101">
        <v>2000</v>
      </c>
      <c r="H37" s="102" t="s">
        <v>1154</v>
      </c>
    </row>
    <row r="38" spans="1:8" s="12" customFormat="1" x14ac:dyDescent="0.25">
      <c r="A38" s="31"/>
      <c r="B38" s="32"/>
      <c r="C38" s="56"/>
      <c r="D38" s="98" t="s">
        <v>842</v>
      </c>
      <c r="E38" s="99"/>
      <c r="F38" s="100"/>
      <c r="G38" s="101">
        <v>400</v>
      </c>
      <c r="H38" s="102"/>
    </row>
    <row r="39" spans="1:8" s="12" customFormat="1" ht="30" x14ac:dyDescent="0.25">
      <c r="A39" s="31"/>
      <c r="B39" s="32"/>
      <c r="C39" s="56"/>
      <c r="D39" s="51" t="s">
        <v>1197</v>
      </c>
      <c r="E39" s="24"/>
      <c r="F39" s="41"/>
      <c r="G39" s="65">
        <v>1000</v>
      </c>
      <c r="H39" s="28" t="s">
        <v>1198</v>
      </c>
    </row>
    <row r="40" spans="1:8" x14ac:dyDescent="0.25">
      <c r="A40" s="31"/>
      <c r="B40" s="32"/>
      <c r="C40" s="56"/>
      <c r="D40" s="51" t="s">
        <v>1227</v>
      </c>
      <c r="E40" s="24"/>
      <c r="F40" s="41"/>
      <c r="G40" s="65">
        <v>800</v>
      </c>
      <c r="H40" s="28" t="s">
        <v>1228</v>
      </c>
    </row>
    <row r="41" spans="1:8" s="12" customFormat="1" x14ac:dyDescent="0.25">
      <c r="A41" s="131"/>
      <c r="B41" s="132"/>
      <c r="C41" s="140"/>
      <c r="D41" s="51" t="s">
        <v>1264</v>
      </c>
      <c r="E41" s="24"/>
      <c r="F41" s="41"/>
      <c r="G41" s="65">
        <v>800</v>
      </c>
      <c r="H41" s="28" t="s">
        <v>1265</v>
      </c>
    </row>
    <row r="42" spans="1:8" s="12" customFormat="1" x14ac:dyDescent="0.25">
      <c r="A42" s="131"/>
      <c r="B42" s="132"/>
      <c r="C42" s="140"/>
      <c r="D42" s="147" t="s">
        <v>1270</v>
      </c>
      <c r="E42" s="24"/>
      <c r="F42" s="41"/>
      <c r="G42" s="65">
        <v>2000</v>
      </c>
      <c r="H42" s="28" t="s">
        <v>1271</v>
      </c>
    </row>
    <row r="43" spans="1:8" s="12" customFormat="1" x14ac:dyDescent="0.25">
      <c r="A43" s="131"/>
      <c r="B43" s="132"/>
      <c r="C43" s="140"/>
      <c r="D43" s="147" t="s">
        <v>1277</v>
      </c>
      <c r="E43" s="24"/>
      <c r="F43" s="41"/>
      <c r="G43" s="65">
        <v>520</v>
      </c>
      <c r="H43" s="28" t="s">
        <v>1276</v>
      </c>
    </row>
    <row r="44" spans="1:8" s="12" customFormat="1" x14ac:dyDescent="0.25">
      <c r="A44" s="131"/>
      <c r="B44" s="132"/>
      <c r="C44" s="140"/>
      <c r="D44" s="51" t="s">
        <v>1356</v>
      </c>
      <c r="E44" s="24"/>
      <c r="F44" s="41"/>
      <c r="G44" s="65">
        <v>800</v>
      </c>
      <c r="H44" s="28" t="s">
        <v>1357</v>
      </c>
    </row>
    <row r="45" spans="1:8" x14ac:dyDescent="0.25">
      <c r="A45" s="52"/>
      <c r="B45" s="33"/>
      <c r="C45" s="57"/>
      <c r="D45" s="53"/>
      <c r="E45" s="24"/>
      <c r="F45" s="41"/>
      <c r="G45" s="65"/>
      <c r="H45" s="28"/>
    </row>
    <row r="46" spans="1:8" ht="15.75" thickBot="1" x14ac:dyDescent="0.3">
      <c r="A46" s="17"/>
      <c r="B46" s="16"/>
      <c r="C46" s="16"/>
      <c r="D46" s="16" t="s">
        <v>210</v>
      </c>
      <c r="E46" s="15"/>
      <c r="F46" s="29">
        <f>SUM(F27:F45)</f>
        <v>20000</v>
      </c>
      <c r="G46" s="66">
        <f>SUM(G29:G45)</f>
        <v>18976.5</v>
      </c>
      <c r="H46" s="18"/>
    </row>
    <row r="47" spans="1:8" x14ac:dyDescent="0.25">
      <c r="A47" s="12"/>
      <c r="B47" s="12"/>
      <c r="C47" s="12"/>
      <c r="D47" s="12"/>
      <c r="E47" s="12"/>
      <c r="F47" s="12"/>
      <c r="G47" s="4"/>
      <c r="H47" s="12"/>
    </row>
    <row r="48" spans="1:8" ht="15.75" x14ac:dyDescent="0.25">
      <c r="A48" s="12"/>
      <c r="B48" s="12"/>
      <c r="C48" s="12"/>
      <c r="D48" s="13" t="s">
        <v>156</v>
      </c>
      <c r="E48" s="45"/>
      <c r="F48" s="46">
        <f>F46-G46</f>
        <v>1023.5</v>
      </c>
      <c r="G48" s="4"/>
      <c r="H48" s="12"/>
    </row>
    <row r="49" spans="1:8" x14ac:dyDescent="0.25">
      <c r="A49" s="12"/>
      <c r="B49" s="12"/>
      <c r="C49" s="12"/>
      <c r="D49" s="12"/>
      <c r="E49" s="12"/>
      <c r="F49" s="12"/>
      <c r="G49" s="12"/>
      <c r="H49" s="12"/>
    </row>
    <row r="50" spans="1:8" ht="15.75" x14ac:dyDescent="0.25">
      <c r="A50" s="13" t="s">
        <v>505</v>
      </c>
      <c r="B50" s="12"/>
      <c r="C50" s="12"/>
      <c r="D50" s="12"/>
      <c r="E50" s="12"/>
      <c r="F50" s="12"/>
      <c r="G50" s="4"/>
      <c r="H50" s="12"/>
    </row>
    <row r="51" spans="1:8" ht="15.75" x14ac:dyDescent="0.25">
      <c r="A51" s="13" t="s">
        <v>159</v>
      </c>
      <c r="B51" s="12"/>
      <c r="C51" s="12"/>
      <c r="D51" s="12"/>
      <c r="E51" s="12"/>
      <c r="F51" s="12"/>
      <c r="G51" s="4"/>
      <c r="H51" s="12"/>
    </row>
    <row r="52" spans="1:8" x14ac:dyDescent="0.25">
      <c r="A52" s="12"/>
      <c r="B52" s="12"/>
      <c r="C52" s="12"/>
      <c r="D52" s="12"/>
      <c r="E52" s="12"/>
      <c r="F52" s="12"/>
      <c r="G52" s="4"/>
      <c r="H52" s="12"/>
    </row>
    <row r="53" spans="1:8" ht="45" x14ac:dyDescent="0.25">
      <c r="A53" s="20" t="s">
        <v>21</v>
      </c>
      <c r="B53" s="11" t="s">
        <v>160</v>
      </c>
      <c r="C53" s="11" t="s">
        <v>265</v>
      </c>
      <c r="D53" s="30" t="s">
        <v>152</v>
      </c>
      <c r="E53" s="14" t="s">
        <v>153</v>
      </c>
      <c r="F53" s="19" t="s">
        <v>22</v>
      </c>
      <c r="G53" s="59" t="s">
        <v>154</v>
      </c>
      <c r="H53" s="25" t="s">
        <v>155</v>
      </c>
    </row>
    <row r="54" spans="1:8" x14ac:dyDescent="0.25">
      <c r="A54" s="47"/>
      <c r="B54" s="48"/>
      <c r="C54" s="55"/>
      <c r="D54" s="49" t="s">
        <v>158</v>
      </c>
      <c r="E54" s="34"/>
      <c r="F54" s="36">
        <f>'Master List'!C65</f>
        <v>30000</v>
      </c>
      <c r="G54" s="60"/>
      <c r="H54" s="35"/>
    </row>
    <row r="55" spans="1:8" x14ac:dyDescent="0.25">
      <c r="A55" s="50"/>
      <c r="B55" s="32"/>
      <c r="C55" s="56"/>
      <c r="D55" s="27"/>
      <c r="E55" s="23"/>
      <c r="F55" s="39"/>
      <c r="G55" s="61"/>
      <c r="H55" s="27"/>
    </row>
    <row r="56" spans="1:8" x14ac:dyDescent="0.25">
      <c r="A56" s="31">
        <v>1</v>
      </c>
      <c r="B56" s="32">
        <v>41715</v>
      </c>
      <c r="C56" s="56" t="s">
        <v>506</v>
      </c>
      <c r="D56" s="27" t="s">
        <v>514</v>
      </c>
      <c r="E56" s="22"/>
      <c r="F56" s="22"/>
      <c r="G56" s="67">
        <v>240</v>
      </c>
      <c r="H56" s="26"/>
    </row>
    <row r="57" spans="1:8" x14ac:dyDescent="0.25">
      <c r="A57" s="31">
        <v>2</v>
      </c>
      <c r="B57" s="32">
        <v>41789</v>
      </c>
      <c r="C57" s="56" t="s">
        <v>507</v>
      </c>
      <c r="D57" s="27" t="s">
        <v>510</v>
      </c>
      <c r="E57" s="23"/>
      <c r="F57" s="39"/>
      <c r="G57" s="61">
        <v>3500</v>
      </c>
      <c r="H57" s="26"/>
    </row>
    <row r="58" spans="1:8" x14ac:dyDescent="0.25">
      <c r="A58" s="31">
        <v>3</v>
      </c>
      <c r="B58" s="32">
        <v>41789</v>
      </c>
      <c r="C58" s="56" t="s">
        <v>507</v>
      </c>
      <c r="D58" s="27" t="s">
        <v>511</v>
      </c>
      <c r="E58" s="23"/>
      <c r="F58" s="39"/>
      <c r="G58" s="61">
        <v>1500</v>
      </c>
      <c r="H58" s="26"/>
    </row>
    <row r="59" spans="1:8" x14ac:dyDescent="0.25">
      <c r="A59" s="31">
        <v>4</v>
      </c>
      <c r="B59" s="32">
        <v>41789</v>
      </c>
      <c r="C59" s="56" t="s">
        <v>507</v>
      </c>
      <c r="D59" s="27" t="s">
        <v>512</v>
      </c>
      <c r="E59" s="23"/>
      <c r="F59" s="39"/>
      <c r="G59" s="61">
        <v>500</v>
      </c>
      <c r="H59" s="26"/>
    </row>
    <row r="60" spans="1:8" x14ac:dyDescent="0.25">
      <c r="A60" s="31">
        <v>5</v>
      </c>
      <c r="B60" s="32">
        <v>41810</v>
      </c>
      <c r="C60" s="56" t="s">
        <v>508</v>
      </c>
      <c r="D60" s="27" t="s">
        <v>513</v>
      </c>
      <c r="E60" s="23"/>
      <c r="F60" s="39"/>
      <c r="G60" s="61">
        <v>7500</v>
      </c>
      <c r="H60" s="27"/>
    </row>
    <row r="61" spans="1:8" x14ac:dyDescent="0.25">
      <c r="A61" s="31">
        <v>6</v>
      </c>
      <c r="B61" s="32">
        <v>41820</v>
      </c>
      <c r="C61" s="56" t="s">
        <v>509</v>
      </c>
      <c r="D61" s="27" t="s">
        <v>515</v>
      </c>
      <c r="E61" s="23"/>
      <c r="F61" s="39"/>
      <c r="G61" s="61">
        <v>7486</v>
      </c>
      <c r="H61" s="27"/>
    </row>
    <row r="62" spans="1:8" x14ac:dyDescent="0.25">
      <c r="A62" s="31"/>
      <c r="B62" s="32"/>
      <c r="C62" s="56"/>
      <c r="D62" s="93" t="s">
        <v>1039</v>
      </c>
      <c r="E62" s="94"/>
      <c r="F62" s="95"/>
      <c r="G62" s="96">
        <v>1500</v>
      </c>
      <c r="H62" s="93" t="s">
        <v>828</v>
      </c>
    </row>
    <row r="63" spans="1:8" x14ac:dyDescent="0.25">
      <c r="A63" s="31"/>
      <c r="B63" s="32"/>
      <c r="C63" s="56"/>
      <c r="D63" s="98" t="s">
        <v>1008</v>
      </c>
      <c r="E63" s="99"/>
      <c r="F63" s="100"/>
      <c r="G63" s="101">
        <v>4500</v>
      </c>
      <c r="H63" s="102" t="s">
        <v>1009</v>
      </c>
    </row>
    <row r="64" spans="1:8" x14ac:dyDescent="0.25">
      <c r="A64" s="31"/>
      <c r="B64" s="32"/>
      <c r="C64" s="56"/>
      <c r="D64" s="98" t="s">
        <v>1010</v>
      </c>
      <c r="E64" s="99"/>
      <c r="F64" s="100"/>
      <c r="G64" s="101">
        <v>1500</v>
      </c>
      <c r="H64" s="102" t="s">
        <v>1011</v>
      </c>
    </row>
    <row r="65" spans="1:8" x14ac:dyDescent="0.25">
      <c r="A65" s="31"/>
      <c r="B65" s="32"/>
      <c r="C65" s="56"/>
      <c r="D65" s="98" t="s">
        <v>1012</v>
      </c>
      <c r="E65" s="99"/>
      <c r="F65" s="100"/>
      <c r="G65" s="101">
        <v>3000</v>
      </c>
      <c r="H65" s="102" t="s">
        <v>1013</v>
      </c>
    </row>
    <row r="66" spans="1:8" s="12" customFormat="1" x14ac:dyDescent="0.25">
      <c r="A66" s="131"/>
      <c r="B66" s="132"/>
      <c r="C66" s="140"/>
      <c r="D66" s="141" t="s">
        <v>1038</v>
      </c>
      <c r="E66" s="99"/>
      <c r="F66" s="100"/>
      <c r="G66" s="101">
        <v>1500</v>
      </c>
      <c r="H66" s="102" t="s">
        <v>1040</v>
      </c>
    </row>
    <row r="67" spans="1:8" s="12" customFormat="1" x14ac:dyDescent="0.25">
      <c r="A67" s="131"/>
      <c r="B67" s="132"/>
      <c r="C67" s="140"/>
      <c r="D67" s="141" t="s">
        <v>1085</v>
      </c>
      <c r="E67" s="99"/>
      <c r="F67" s="100"/>
      <c r="G67" s="101">
        <v>2000</v>
      </c>
      <c r="H67" s="102" t="s">
        <v>1086</v>
      </c>
    </row>
    <row r="68" spans="1:8" s="12" customFormat="1" x14ac:dyDescent="0.25">
      <c r="A68" s="131"/>
      <c r="B68" s="132"/>
      <c r="C68" s="140"/>
      <c r="D68" s="141" t="s">
        <v>1125</v>
      </c>
      <c r="E68" s="99"/>
      <c r="F68" s="100"/>
      <c r="G68" s="101">
        <v>150</v>
      </c>
      <c r="H68" s="102" t="s">
        <v>1126</v>
      </c>
    </row>
    <row r="69" spans="1:8" s="12" customFormat="1" x14ac:dyDescent="0.25">
      <c r="A69" s="131"/>
      <c r="B69" s="132"/>
      <c r="C69" s="140"/>
      <c r="D69" s="141"/>
      <c r="E69" s="99"/>
      <c r="F69" s="100"/>
      <c r="G69" s="101"/>
      <c r="H69" s="102"/>
    </row>
    <row r="70" spans="1:8" s="12" customFormat="1" x14ac:dyDescent="0.25">
      <c r="A70" s="131"/>
      <c r="B70" s="132"/>
      <c r="C70" s="140"/>
      <c r="D70" s="141"/>
      <c r="E70" s="99"/>
      <c r="F70" s="100"/>
      <c r="G70" s="101"/>
      <c r="H70" s="102"/>
    </row>
    <row r="71" spans="1:8" s="12" customFormat="1" x14ac:dyDescent="0.25">
      <c r="A71" s="131"/>
      <c r="B71" s="132"/>
      <c r="C71" s="140"/>
      <c r="D71" s="141"/>
      <c r="E71" s="99"/>
      <c r="F71" s="100"/>
      <c r="G71" s="101"/>
      <c r="H71" s="102"/>
    </row>
    <row r="72" spans="1:8" x14ac:dyDescent="0.25">
      <c r="A72" s="52"/>
      <c r="B72" s="33"/>
      <c r="C72" s="57"/>
      <c r="D72" s="53"/>
      <c r="E72" s="24"/>
      <c r="F72" s="41"/>
      <c r="G72" s="65"/>
      <c r="H72" s="28"/>
    </row>
    <row r="73" spans="1:8" ht="15.75" thickBot="1" x14ac:dyDescent="0.3">
      <c r="A73" s="17"/>
      <c r="B73" s="16"/>
      <c r="C73" s="16"/>
      <c r="D73" s="16" t="s">
        <v>210</v>
      </c>
      <c r="E73" s="15"/>
      <c r="F73" s="29">
        <f>SUM(F54:F72)</f>
        <v>30000</v>
      </c>
      <c r="G73" s="66">
        <f>SUM(G56:G72)</f>
        <v>34876</v>
      </c>
      <c r="H73" s="18"/>
    </row>
    <row r="74" spans="1:8" x14ac:dyDescent="0.25">
      <c r="A74" s="12"/>
      <c r="B74" s="12"/>
      <c r="C74" s="12"/>
      <c r="D74" s="12"/>
      <c r="E74" s="12"/>
      <c r="F74" s="12"/>
      <c r="G74" s="4"/>
      <c r="H74" s="12"/>
    </row>
    <row r="75" spans="1:8" ht="15.75" x14ac:dyDescent="0.25">
      <c r="A75" s="12"/>
      <c r="B75" s="12"/>
      <c r="C75" s="12"/>
      <c r="D75" s="13" t="s">
        <v>156</v>
      </c>
      <c r="E75" s="45"/>
      <c r="F75" s="46">
        <f>F73-G73</f>
        <v>-4876</v>
      </c>
      <c r="G75" s="4"/>
      <c r="H75" s="12"/>
    </row>
    <row r="76" spans="1:8" x14ac:dyDescent="0.25">
      <c r="A76" s="12"/>
      <c r="B76" s="12"/>
      <c r="C76" s="12"/>
      <c r="D76" s="12"/>
      <c r="E76" s="12"/>
      <c r="F76" s="12"/>
      <c r="G76" s="12"/>
      <c r="H76" s="12"/>
    </row>
    <row r="77" spans="1:8" ht="15.75" x14ac:dyDescent="0.25">
      <c r="A77" s="13" t="s">
        <v>516</v>
      </c>
      <c r="B77" s="12"/>
      <c r="C77" s="12"/>
      <c r="D77" s="12"/>
      <c r="E77" s="12"/>
      <c r="F77" s="12"/>
      <c r="G77" s="4"/>
      <c r="H77" s="12"/>
    </row>
    <row r="78" spans="1:8" ht="15.75" x14ac:dyDescent="0.25">
      <c r="A78" s="13" t="s">
        <v>159</v>
      </c>
      <c r="B78" s="12"/>
      <c r="C78" s="12"/>
      <c r="D78" s="12"/>
      <c r="E78" s="12"/>
      <c r="F78" s="12"/>
      <c r="G78" s="4"/>
      <c r="H78" s="12"/>
    </row>
    <row r="79" spans="1:8" x14ac:dyDescent="0.25">
      <c r="A79" s="12"/>
      <c r="B79" s="12"/>
      <c r="C79" s="12"/>
      <c r="D79" s="12"/>
      <c r="E79" s="12"/>
      <c r="F79" s="12"/>
      <c r="G79" s="4"/>
      <c r="H79" s="12"/>
    </row>
    <row r="80" spans="1:8" ht="45" x14ac:dyDescent="0.25">
      <c r="A80" s="20" t="s">
        <v>21</v>
      </c>
      <c r="B80" s="11" t="s">
        <v>160</v>
      </c>
      <c r="C80" s="11" t="s">
        <v>265</v>
      </c>
      <c r="D80" s="30" t="s">
        <v>152</v>
      </c>
      <c r="E80" s="14" t="s">
        <v>153</v>
      </c>
      <c r="F80" s="19" t="s">
        <v>22</v>
      </c>
      <c r="G80" s="59" t="s">
        <v>154</v>
      </c>
      <c r="H80" s="25" t="s">
        <v>155</v>
      </c>
    </row>
    <row r="81" spans="1:8" x14ac:dyDescent="0.25">
      <c r="A81" s="47"/>
      <c r="B81" s="48"/>
      <c r="C81" s="55"/>
      <c r="D81" s="49" t="s">
        <v>158</v>
      </c>
      <c r="E81" s="34"/>
      <c r="F81" s="36">
        <f>'Master List'!C69</f>
        <v>50000</v>
      </c>
      <c r="G81" s="60"/>
      <c r="H81" s="35"/>
    </row>
    <row r="82" spans="1:8" x14ac:dyDescent="0.25">
      <c r="A82" s="50"/>
      <c r="B82" s="32"/>
      <c r="C82" s="56"/>
      <c r="D82" s="27"/>
      <c r="E82" s="23"/>
      <c r="F82" s="39"/>
      <c r="G82" s="61"/>
      <c r="H82" s="27"/>
    </row>
    <row r="83" spans="1:8" x14ac:dyDescent="0.25">
      <c r="A83" s="31">
        <v>1</v>
      </c>
      <c r="B83" s="32">
        <v>41789</v>
      </c>
      <c r="C83" s="56" t="s">
        <v>517</v>
      </c>
      <c r="D83" s="27" t="s">
        <v>523</v>
      </c>
      <c r="E83" s="22"/>
      <c r="F83" s="22"/>
      <c r="G83" s="67">
        <v>10000</v>
      </c>
      <c r="H83" s="22"/>
    </row>
    <row r="84" spans="1:8" x14ac:dyDescent="0.25">
      <c r="A84" s="31">
        <v>2</v>
      </c>
      <c r="B84" s="32">
        <v>41739</v>
      </c>
      <c r="C84" s="56" t="s">
        <v>518</v>
      </c>
      <c r="D84" s="27" t="s">
        <v>529</v>
      </c>
      <c r="E84" s="23"/>
      <c r="F84" s="39"/>
      <c r="G84" s="63">
        <v>2000</v>
      </c>
      <c r="H84" s="26"/>
    </row>
    <row r="85" spans="1:8" x14ac:dyDescent="0.25">
      <c r="A85" s="31">
        <v>3</v>
      </c>
      <c r="B85" s="32">
        <v>41739</v>
      </c>
      <c r="C85" s="56" t="s">
        <v>518</v>
      </c>
      <c r="D85" s="27" t="s">
        <v>521</v>
      </c>
      <c r="E85" s="23"/>
      <c r="F85" s="39"/>
      <c r="G85" s="63">
        <v>120</v>
      </c>
      <c r="H85" s="26"/>
    </row>
    <row r="86" spans="1:8" x14ac:dyDescent="0.25">
      <c r="A86" s="31">
        <v>4</v>
      </c>
      <c r="B86" s="32">
        <v>41761</v>
      </c>
      <c r="C86" s="56" t="s">
        <v>519</v>
      </c>
      <c r="D86" s="27" t="s">
        <v>530</v>
      </c>
      <c r="E86" s="23"/>
      <c r="F86" s="39"/>
      <c r="G86" s="63">
        <v>2120</v>
      </c>
      <c r="H86" s="26"/>
    </row>
    <row r="87" spans="1:8" x14ac:dyDescent="0.25">
      <c r="A87" s="31">
        <v>5</v>
      </c>
      <c r="B87" s="32">
        <v>41820</v>
      </c>
      <c r="C87" s="56" t="s">
        <v>520</v>
      </c>
      <c r="D87" s="27" t="s">
        <v>531</v>
      </c>
      <c r="E87" s="23"/>
      <c r="F87" s="39"/>
      <c r="G87" s="63">
        <v>2000</v>
      </c>
      <c r="H87" s="27"/>
    </row>
    <row r="88" spans="1:8" x14ac:dyDescent="0.25">
      <c r="A88" s="31">
        <v>6</v>
      </c>
      <c r="B88" s="32">
        <v>41820</v>
      </c>
      <c r="C88" s="56" t="s">
        <v>520</v>
      </c>
      <c r="D88" s="27" t="s">
        <v>522</v>
      </c>
      <c r="E88" s="23"/>
      <c r="F88" s="39"/>
      <c r="G88" s="63">
        <v>120</v>
      </c>
      <c r="H88" s="27"/>
    </row>
    <row r="89" spans="1:8" x14ac:dyDescent="0.25">
      <c r="A89" s="31">
        <v>7</v>
      </c>
      <c r="B89" s="32">
        <v>41698</v>
      </c>
      <c r="C89" s="56" t="s">
        <v>373</v>
      </c>
      <c r="D89" s="27" t="s">
        <v>524</v>
      </c>
      <c r="E89" s="23"/>
      <c r="F89" s="39"/>
      <c r="G89" s="64">
        <v>101.1</v>
      </c>
      <c r="H89" s="27"/>
    </row>
    <row r="90" spans="1:8" x14ac:dyDescent="0.25">
      <c r="A90" s="31">
        <v>8</v>
      </c>
      <c r="B90" s="32">
        <v>41698</v>
      </c>
      <c r="C90" s="56" t="s">
        <v>373</v>
      </c>
      <c r="D90" s="51" t="s">
        <v>525</v>
      </c>
      <c r="E90" s="24"/>
      <c r="F90" s="41"/>
      <c r="G90" s="65">
        <v>101.1</v>
      </c>
      <c r="H90" s="28"/>
    </row>
    <row r="91" spans="1:8" x14ac:dyDescent="0.25">
      <c r="A91" s="31">
        <v>9</v>
      </c>
      <c r="B91" s="32">
        <v>41698</v>
      </c>
      <c r="C91" s="56" t="s">
        <v>373</v>
      </c>
      <c r="D91" s="51" t="s">
        <v>526</v>
      </c>
      <c r="E91" s="24"/>
      <c r="F91" s="41"/>
      <c r="G91" s="65">
        <v>172.33</v>
      </c>
      <c r="H91" s="28"/>
    </row>
    <row r="92" spans="1:8" x14ac:dyDescent="0.25">
      <c r="A92" s="31">
        <v>10</v>
      </c>
      <c r="B92" s="32">
        <v>41729</v>
      </c>
      <c r="C92" s="32" t="s">
        <v>375</v>
      </c>
      <c r="D92" s="89" t="s">
        <v>527</v>
      </c>
      <c r="E92" s="24"/>
      <c r="F92" s="41"/>
      <c r="G92" s="65">
        <v>200.44</v>
      </c>
      <c r="H92" s="28"/>
    </row>
    <row r="93" spans="1:8" x14ac:dyDescent="0.25">
      <c r="A93" s="31">
        <v>11</v>
      </c>
      <c r="B93" s="32">
        <v>41790</v>
      </c>
      <c r="C93" s="32" t="s">
        <v>379</v>
      </c>
      <c r="D93" s="69" t="s">
        <v>528</v>
      </c>
      <c r="E93" s="23"/>
      <c r="F93" s="39"/>
      <c r="G93" s="64">
        <v>81.75</v>
      </c>
      <c r="H93" s="27"/>
    </row>
    <row r="94" spans="1:8" s="12" customFormat="1" x14ac:dyDescent="0.25">
      <c r="A94" s="31">
        <v>12</v>
      </c>
      <c r="B94" s="32">
        <v>41844</v>
      </c>
      <c r="C94" s="32" t="s">
        <v>913</v>
      </c>
      <c r="D94" s="69" t="s">
        <v>914</v>
      </c>
      <c r="E94" s="23"/>
      <c r="F94" s="39"/>
      <c r="G94" s="64">
        <v>19305</v>
      </c>
      <c r="H94" s="27"/>
    </row>
    <row r="95" spans="1:8" s="12" customFormat="1" x14ac:dyDescent="0.25">
      <c r="A95" s="31">
        <v>13</v>
      </c>
      <c r="B95" s="32">
        <v>41845</v>
      </c>
      <c r="C95" s="32" t="s">
        <v>915</v>
      </c>
      <c r="D95" s="27" t="s">
        <v>916</v>
      </c>
      <c r="E95" s="23"/>
      <c r="F95" s="39"/>
      <c r="G95" s="64">
        <v>2120</v>
      </c>
      <c r="H95" s="27"/>
    </row>
    <row r="96" spans="1:8" s="12" customFormat="1" x14ac:dyDescent="0.25">
      <c r="A96" s="31"/>
      <c r="B96" s="32"/>
      <c r="C96" s="32"/>
      <c r="D96" s="69" t="s">
        <v>1069</v>
      </c>
      <c r="E96" s="23"/>
      <c r="F96" s="39"/>
      <c r="G96" s="64">
        <v>8000</v>
      </c>
      <c r="H96" s="27" t="s">
        <v>1070</v>
      </c>
    </row>
    <row r="97" spans="1:9" s="12" customFormat="1" x14ac:dyDescent="0.25">
      <c r="A97" s="31"/>
      <c r="B97" s="32"/>
      <c r="C97" s="32"/>
      <c r="D97" s="69" t="s">
        <v>1335</v>
      </c>
      <c r="E97" s="23"/>
      <c r="F97" s="39"/>
      <c r="G97" s="64">
        <v>9540</v>
      </c>
      <c r="H97" s="27" t="s">
        <v>1336</v>
      </c>
    </row>
    <row r="98" spans="1:9" s="12" customFormat="1" x14ac:dyDescent="0.25">
      <c r="A98" s="31"/>
      <c r="B98" s="32"/>
      <c r="C98" s="32"/>
      <c r="D98" s="69" t="s">
        <v>1369</v>
      </c>
      <c r="E98" s="23"/>
      <c r="F98" s="39"/>
      <c r="G98" s="64">
        <f>900*2.8804</f>
        <v>2592.3599999999997</v>
      </c>
      <c r="H98" s="27" t="s">
        <v>1370</v>
      </c>
    </row>
    <row r="99" spans="1:9" s="12" customFormat="1" x14ac:dyDescent="0.25">
      <c r="A99" s="31"/>
      <c r="B99" s="32"/>
      <c r="C99" s="32"/>
      <c r="D99" s="69"/>
      <c r="E99" s="23"/>
      <c r="F99" s="39"/>
      <c r="G99" s="64"/>
      <c r="H99" s="27"/>
    </row>
    <row r="100" spans="1:9" s="12" customFormat="1" x14ac:dyDescent="0.25">
      <c r="A100" s="31"/>
      <c r="B100" s="32"/>
      <c r="C100" s="32"/>
      <c r="D100" s="69"/>
      <c r="E100" s="23"/>
      <c r="F100" s="39"/>
      <c r="G100" s="64"/>
      <c r="H100" s="27"/>
    </row>
    <row r="101" spans="1:9" s="12" customFormat="1" x14ac:dyDescent="0.25">
      <c r="A101" s="31"/>
      <c r="B101" s="32"/>
      <c r="C101" s="32"/>
      <c r="D101" s="69"/>
      <c r="E101" s="23"/>
      <c r="F101" s="39"/>
      <c r="G101" s="64"/>
      <c r="H101" s="27"/>
    </row>
    <row r="102" spans="1:9" s="12" customFormat="1" x14ac:dyDescent="0.25">
      <c r="A102" s="31"/>
      <c r="B102" s="32"/>
      <c r="C102" s="32"/>
      <c r="D102" s="69"/>
      <c r="E102" s="23"/>
      <c r="F102" s="39"/>
      <c r="G102" s="64"/>
      <c r="H102" s="27"/>
    </row>
    <row r="103" spans="1:9" s="12" customFormat="1" x14ac:dyDescent="0.25">
      <c r="A103" s="31"/>
      <c r="B103" s="32"/>
      <c r="C103" s="32"/>
      <c r="D103" s="69"/>
      <c r="E103" s="23"/>
      <c r="F103" s="39"/>
      <c r="G103" s="64"/>
      <c r="H103" s="27"/>
    </row>
    <row r="104" spans="1:9" s="12" customFormat="1" x14ac:dyDescent="0.25">
      <c r="A104" s="52"/>
      <c r="B104" s="33"/>
      <c r="C104" s="33"/>
      <c r="D104" s="90"/>
      <c r="E104" s="91"/>
      <c r="F104" s="87"/>
      <c r="G104" s="88"/>
      <c r="H104" s="53"/>
    </row>
    <row r="105" spans="1:9" ht="15.75" thickBot="1" x14ac:dyDescent="0.3">
      <c r="A105" s="17"/>
      <c r="B105" s="16"/>
      <c r="C105" s="16"/>
      <c r="D105" s="16" t="s">
        <v>210</v>
      </c>
      <c r="E105" s="15"/>
      <c r="F105" s="29">
        <f>SUM(F81:F93)</f>
        <v>50000</v>
      </c>
      <c r="G105" s="66">
        <f>SUM(G83:G97)</f>
        <v>55981.72</v>
      </c>
      <c r="H105" s="18"/>
    </row>
    <row r="106" spans="1:9" x14ac:dyDescent="0.25">
      <c r="A106" s="12"/>
      <c r="B106" s="12"/>
      <c r="C106" s="12"/>
      <c r="D106" s="12"/>
      <c r="E106" s="12"/>
      <c r="F106" s="12"/>
      <c r="G106" s="4"/>
      <c r="H106" s="12"/>
    </row>
    <row r="107" spans="1:9" ht="15.75" x14ac:dyDescent="0.25">
      <c r="A107" s="12"/>
      <c r="B107" s="12"/>
      <c r="C107" s="12"/>
      <c r="D107" s="13" t="s">
        <v>156</v>
      </c>
      <c r="E107" s="45"/>
      <c r="F107" s="46">
        <f>F105-G105</f>
        <v>-5981.7200000000012</v>
      </c>
      <c r="G107" s="4"/>
      <c r="H107" s="12"/>
    </row>
    <row r="109" spans="1:9" ht="15.75" x14ac:dyDescent="0.25">
      <c r="A109" s="13" t="s">
        <v>532</v>
      </c>
      <c r="B109" s="12"/>
      <c r="C109" s="12"/>
      <c r="D109" s="12"/>
      <c r="E109" s="12"/>
      <c r="F109" s="12"/>
      <c r="G109" s="4"/>
      <c r="H109" s="12"/>
      <c r="I109" s="12"/>
    </row>
    <row r="110" spans="1:9" ht="15.75" x14ac:dyDescent="0.25">
      <c r="A110" s="13" t="s">
        <v>159</v>
      </c>
      <c r="B110" s="12"/>
      <c r="C110" s="12"/>
      <c r="D110" s="12"/>
      <c r="E110" s="12"/>
      <c r="F110" s="12"/>
      <c r="G110" s="4"/>
      <c r="H110" s="12"/>
      <c r="I110" s="12"/>
    </row>
    <row r="111" spans="1:9" x14ac:dyDescent="0.25">
      <c r="A111" s="12"/>
      <c r="B111" s="12"/>
      <c r="C111" s="12"/>
      <c r="D111" s="12"/>
      <c r="E111" s="12"/>
      <c r="F111" s="12"/>
      <c r="G111" s="4"/>
      <c r="H111" s="12"/>
      <c r="I111" s="12"/>
    </row>
    <row r="112" spans="1:9" ht="45" x14ac:dyDescent="0.25">
      <c r="A112" s="20" t="s">
        <v>21</v>
      </c>
      <c r="B112" s="11" t="s">
        <v>160</v>
      </c>
      <c r="C112" s="11" t="s">
        <v>265</v>
      </c>
      <c r="D112" s="30" t="s">
        <v>152</v>
      </c>
      <c r="E112" s="14" t="s">
        <v>153</v>
      </c>
      <c r="F112" s="19" t="s">
        <v>22</v>
      </c>
      <c r="G112" s="59" t="s">
        <v>154</v>
      </c>
      <c r="H112" s="25" t="s">
        <v>155</v>
      </c>
      <c r="I112" s="12"/>
    </row>
    <row r="113" spans="1:9" x14ac:dyDescent="0.25">
      <c r="A113" s="47"/>
      <c r="B113" s="48"/>
      <c r="C113" s="55"/>
      <c r="D113" s="49" t="s">
        <v>158</v>
      </c>
      <c r="E113" s="34"/>
      <c r="F113" s="36">
        <f>'Master List'!C76</f>
        <v>30000</v>
      </c>
      <c r="G113" s="60"/>
      <c r="H113" s="35"/>
      <c r="I113" s="12"/>
    </row>
    <row r="114" spans="1:9" x14ac:dyDescent="0.25">
      <c r="A114" s="50"/>
      <c r="B114" s="32"/>
      <c r="C114" s="56"/>
      <c r="D114" s="27"/>
      <c r="E114" s="23"/>
      <c r="F114" s="39"/>
      <c r="G114" s="61"/>
      <c r="H114" s="27"/>
      <c r="I114" s="12"/>
    </row>
    <row r="115" spans="1:9" x14ac:dyDescent="0.25">
      <c r="A115" s="31">
        <v>1</v>
      </c>
      <c r="B115" s="32">
        <v>41807</v>
      </c>
      <c r="C115" s="56" t="s">
        <v>533</v>
      </c>
      <c r="D115" s="27" t="s">
        <v>537</v>
      </c>
      <c r="E115" s="22"/>
      <c r="F115" s="22"/>
      <c r="G115" s="67">
        <v>680</v>
      </c>
      <c r="H115" s="22"/>
      <c r="I115" s="12"/>
    </row>
    <row r="116" spans="1:9" x14ac:dyDescent="0.25">
      <c r="A116" s="31">
        <v>2</v>
      </c>
      <c r="B116" s="32">
        <v>41807</v>
      </c>
      <c r="C116" s="56" t="s">
        <v>534</v>
      </c>
      <c r="D116" s="27" t="s">
        <v>538</v>
      </c>
      <c r="E116" s="23"/>
      <c r="F116" s="39"/>
      <c r="G116" s="63">
        <v>480</v>
      </c>
      <c r="H116" s="26"/>
      <c r="I116" s="12"/>
    </row>
    <row r="117" spans="1:9" x14ac:dyDescent="0.25">
      <c r="A117" s="31">
        <v>3</v>
      </c>
      <c r="B117" s="32">
        <v>41807</v>
      </c>
      <c r="C117" s="56" t="s">
        <v>534</v>
      </c>
      <c r="D117" s="27" t="s">
        <v>539</v>
      </c>
      <c r="E117" s="23"/>
      <c r="F117" s="39"/>
      <c r="G117" s="63">
        <v>80</v>
      </c>
      <c r="H117" s="26"/>
      <c r="I117" s="12"/>
    </row>
    <row r="118" spans="1:9" x14ac:dyDescent="0.25">
      <c r="A118" s="31">
        <v>4</v>
      </c>
      <c r="B118" s="32">
        <v>41807</v>
      </c>
      <c r="C118" s="56" t="s">
        <v>534</v>
      </c>
      <c r="D118" s="27" t="s">
        <v>538</v>
      </c>
      <c r="E118" s="23"/>
      <c r="F118" s="39"/>
      <c r="G118" s="63">
        <v>160</v>
      </c>
      <c r="H118" s="26"/>
      <c r="I118" s="12"/>
    </row>
    <row r="119" spans="1:9" x14ac:dyDescent="0.25">
      <c r="A119" s="31">
        <v>5</v>
      </c>
      <c r="B119" s="32">
        <v>41810</v>
      </c>
      <c r="C119" s="56" t="s">
        <v>535</v>
      </c>
      <c r="D119" s="27" t="s">
        <v>540</v>
      </c>
      <c r="E119" s="23"/>
      <c r="F119" s="39"/>
      <c r="G119" s="63">
        <v>2000</v>
      </c>
      <c r="H119" s="27"/>
      <c r="I119" s="12"/>
    </row>
    <row r="120" spans="1:9" x14ac:dyDescent="0.25">
      <c r="A120" s="31">
        <v>6</v>
      </c>
      <c r="B120" s="32">
        <v>41810</v>
      </c>
      <c r="C120" s="56" t="s">
        <v>535</v>
      </c>
      <c r="D120" s="27" t="s">
        <v>540</v>
      </c>
      <c r="E120" s="23"/>
      <c r="F120" s="39"/>
      <c r="G120" s="63">
        <v>680</v>
      </c>
      <c r="H120" s="27"/>
      <c r="I120" s="12"/>
    </row>
    <row r="121" spans="1:9" x14ac:dyDescent="0.25">
      <c r="A121" s="31">
        <v>7</v>
      </c>
      <c r="B121" s="32">
        <v>41820</v>
      </c>
      <c r="C121" s="56" t="s">
        <v>536</v>
      </c>
      <c r="D121" s="27" t="s">
        <v>541</v>
      </c>
      <c r="E121" s="23"/>
      <c r="F121" s="39"/>
      <c r="G121" s="64">
        <v>2900</v>
      </c>
      <c r="H121" s="27"/>
      <c r="I121" s="12"/>
    </row>
    <row r="122" spans="1:9" x14ac:dyDescent="0.25">
      <c r="A122" s="31">
        <v>8</v>
      </c>
      <c r="B122" s="32">
        <v>41820</v>
      </c>
      <c r="C122" s="56" t="s">
        <v>536</v>
      </c>
      <c r="D122" s="51" t="s">
        <v>542</v>
      </c>
      <c r="E122" s="24"/>
      <c r="F122" s="41"/>
      <c r="G122" s="65">
        <v>390</v>
      </c>
      <c r="H122" s="28"/>
      <c r="I122" s="12"/>
    </row>
    <row r="123" spans="1:9" s="12" customFormat="1" x14ac:dyDescent="0.25">
      <c r="A123" s="31">
        <v>9</v>
      </c>
      <c r="B123" s="32">
        <v>41661</v>
      </c>
      <c r="C123" s="56" t="s">
        <v>543</v>
      </c>
      <c r="D123" s="51" t="s">
        <v>547</v>
      </c>
      <c r="E123" s="24"/>
      <c r="F123" s="41"/>
      <c r="G123" s="65">
        <v>1000</v>
      </c>
      <c r="H123" s="28"/>
    </row>
    <row r="124" spans="1:9" s="12" customFormat="1" x14ac:dyDescent="0.25">
      <c r="A124" s="31">
        <v>10</v>
      </c>
      <c r="B124" s="32">
        <v>41661</v>
      </c>
      <c r="C124" s="56" t="s">
        <v>543</v>
      </c>
      <c r="D124" s="51" t="s">
        <v>548</v>
      </c>
      <c r="E124" s="24"/>
      <c r="F124" s="41"/>
      <c r="G124" s="65">
        <v>680</v>
      </c>
      <c r="H124" s="28"/>
    </row>
    <row r="125" spans="1:9" s="12" customFormat="1" x14ac:dyDescent="0.25">
      <c r="A125" s="31">
        <v>11</v>
      </c>
      <c r="B125" s="32">
        <v>41661</v>
      </c>
      <c r="C125" s="56" t="s">
        <v>544</v>
      </c>
      <c r="D125" s="51" t="s">
        <v>549</v>
      </c>
      <c r="E125" s="24"/>
      <c r="F125" s="41"/>
      <c r="G125" s="65">
        <v>390</v>
      </c>
      <c r="H125" s="28"/>
    </row>
    <row r="126" spans="1:9" s="12" customFormat="1" x14ac:dyDescent="0.25">
      <c r="A126" s="31">
        <v>12</v>
      </c>
      <c r="B126" s="32">
        <v>41661</v>
      </c>
      <c r="C126" s="56" t="s">
        <v>545</v>
      </c>
      <c r="D126" s="51" t="s">
        <v>550</v>
      </c>
      <c r="E126" s="24"/>
      <c r="F126" s="41"/>
      <c r="G126" s="65">
        <v>480</v>
      </c>
      <c r="H126" s="28"/>
    </row>
    <row r="127" spans="1:9" s="12" customFormat="1" x14ac:dyDescent="0.25">
      <c r="A127" s="31">
        <v>13</v>
      </c>
      <c r="B127" s="32">
        <v>41667</v>
      </c>
      <c r="C127" s="56" t="s">
        <v>546</v>
      </c>
      <c r="D127" s="51" t="s">
        <v>551</v>
      </c>
      <c r="E127" s="24"/>
      <c r="F127" s="41"/>
      <c r="G127" s="65">
        <v>2500</v>
      </c>
      <c r="H127" s="28"/>
    </row>
    <row r="128" spans="1:9" x14ac:dyDescent="0.25">
      <c r="A128" s="31">
        <v>14</v>
      </c>
      <c r="B128" s="32"/>
      <c r="C128" s="56"/>
      <c r="D128" s="98" t="s">
        <v>831</v>
      </c>
      <c r="E128" s="99"/>
      <c r="F128" s="100"/>
      <c r="G128" s="101">
        <v>7500</v>
      </c>
      <c r="H128" s="102" t="s">
        <v>832</v>
      </c>
      <c r="I128" s="12"/>
    </row>
    <row r="129" spans="1:9" x14ac:dyDescent="0.25">
      <c r="A129" s="31">
        <v>15</v>
      </c>
      <c r="B129" s="32"/>
      <c r="C129" s="32"/>
      <c r="D129" s="114" t="s">
        <v>853</v>
      </c>
      <c r="E129" s="99"/>
      <c r="F129" s="100"/>
      <c r="G129" s="101">
        <v>6700</v>
      </c>
      <c r="H129" s="102" t="s">
        <v>854</v>
      </c>
      <c r="I129" s="12"/>
    </row>
    <row r="130" spans="1:9" x14ac:dyDescent="0.25">
      <c r="A130" s="31">
        <v>16</v>
      </c>
      <c r="B130" s="32"/>
      <c r="C130" s="32"/>
      <c r="D130" s="103" t="s">
        <v>857</v>
      </c>
      <c r="E130" s="94"/>
      <c r="F130" s="95"/>
      <c r="G130" s="96">
        <v>1500</v>
      </c>
      <c r="H130" s="93" t="s">
        <v>858</v>
      </c>
      <c r="I130" s="12"/>
    </row>
    <row r="131" spans="1:9" x14ac:dyDescent="0.25">
      <c r="A131" s="31"/>
      <c r="B131" s="32"/>
      <c r="C131" s="32"/>
      <c r="D131" s="103" t="s">
        <v>1060</v>
      </c>
      <c r="E131" s="94"/>
      <c r="F131" s="95"/>
      <c r="G131" s="96">
        <v>2000</v>
      </c>
      <c r="H131" s="93" t="s">
        <v>1061</v>
      </c>
      <c r="I131" s="12"/>
    </row>
    <row r="132" spans="1:9" x14ac:dyDescent="0.25">
      <c r="A132" s="31"/>
      <c r="B132" s="32"/>
      <c r="C132" s="32"/>
      <c r="D132" s="103" t="s">
        <v>1062</v>
      </c>
      <c r="E132" s="94"/>
      <c r="F132" s="95"/>
      <c r="G132" s="96">
        <v>680</v>
      </c>
      <c r="H132" s="93" t="s">
        <v>1061</v>
      </c>
      <c r="I132" s="12"/>
    </row>
    <row r="133" spans="1:9" s="12" customFormat="1" x14ac:dyDescent="0.25">
      <c r="A133" s="31"/>
      <c r="B133" s="32"/>
      <c r="C133" s="32"/>
      <c r="D133" s="103" t="s">
        <v>1063</v>
      </c>
      <c r="E133" s="94"/>
      <c r="F133" s="95"/>
      <c r="G133" s="96">
        <v>2500</v>
      </c>
      <c r="H133" s="93" t="s">
        <v>1064</v>
      </c>
    </row>
    <row r="134" spans="1:9" s="12" customFormat="1" x14ac:dyDescent="0.25">
      <c r="A134" s="31"/>
      <c r="B134" s="32"/>
      <c r="C134" s="32"/>
      <c r="D134" s="103" t="s">
        <v>1093</v>
      </c>
      <c r="E134" s="94"/>
      <c r="F134" s="95"/>
      <c r="G134" s="96">
        <v>2900</v>
      </c>
      <c r="H134" s="93"/>
    </row>
    <row r="135" spans="1:9" s="12" customFormat="1" x14ac:dyDescent="0.25">
      <c r="A135" s="31"/>
      <c r="B135" s="32"/>
      <c r="C135" s="32"/>
      <c r="D135" s="103" t="s">
        <v>1349</v>
      </c>
      <c r="E135" s="94"/>
      <c r="F135" s="95"/>
      <c r="G135" s="96">
        <f>670+2500</f>
        <v>3170</v>
      </c>
      <c r="H135" s="93" t="s">
        <v>1350</v>
      </c>
    </row>
    <row r="136" spans="1:9" x14ac:dyDescent="0.25">
      <c r="A136" s="31"/>
      <c r="B136" s="32"/>
      <c r="C136" s="32"/>
      <c r="D136" s="69" t="s">
        <v>1351</v>
      </c>
      <c r="E136" s="23"/>
      <c r="F136" s="39"/>
      <c r="G136" s="64">
        <v>1100</v>
      </c>
      <c r="H136" s="27" t="s">
        <v>1350</v>
      </c>
      <c r="I136" s="12"/>
    </row>
    <row r="137" spans="1:9" x14ac:dyDescent="0.25">
      <c r="A137" s="52"/>
      <c r="B137" s="33"/>
      <c r="C137" s="33"/>
      <c r="D137" s="90"/>
      <c r="E137" s="91"/>
      <c r="F137" s="87"/>
      <c r="G137" s="88"/>
      <c r="H137" s="53"/>
      <c r="I137" s="12"/>
    </row>
    <row r="138" spans="1:9" ht="15.75" thickBot="1" x14ac:dyDescent="0.3">
      <c r="A138" s="17"/>
      <c r="B138" s="16"/>
      <c r="C138" s="16"/>
      <c r="D138" s="16" t="s">
        <v>210</v>
      </c>
      <c r="E138" s="15"/>
      <c r="F138" s="29">
        <f>SUM(F113:F130)</f>
        <v>30000</v>
      </c>
      <c r="G138" s="66">
        <f>SUM(G115:G136)</f>
        <v>40470</v>
      </c>
      <c r="H138" s="18"/>
      <c r="I138" s="12"/>
    </row>
    <row r="139" spans="1:9" x14ac:dyDescent="0.25">
      <c r="A139" s="12"/>
      <c r="B139" s="12"/>
      <c r="C139" s="12"/>
      <c r="D139" s="12"/>
      <c r="E139" s="12"/>
      <c r="F139" s="12"/>
      <c r="G139" s="4"/>
      <c r="H139" s="12"/>
      <c r="I139" s="12"/>
    </row>
    <row r="140" spans="1:9" ht="15.75" x14ac:dyDescent="0.25">
      <c r="A140" s="12"/>
      <c r="B140" s="12"/>
      <c r="C140" s="12"/>
      <c r="D140" s="13" t="s">
        <v>156</v>
      </c>
      <c r="E140" s="45"/>
      <c r="F140" s="46">
        <f>F138-G138</f>
        <v>-10470</v>
      </c>
      <c r="G140" s="4"/>
      <c r="H140" s="12"/>
      <c r="I140" s="12"/>
    </row>
    <row r="141" spans="1:9" x14ac:dyDescent="0.25">
      <c r="A141" s="12"/>
      <c r="B141" s="12"/>
      <c r="C141" s="12"/>
      <c r="D141" s="12"/>
      <c r="E141" s="12"/>
      <c r="F141" s="12"/>
      <c r="G141" s="12"/>
      <c r="H141" s="12"/>
      <c r="I141" s="12"/>
    </row>
    <row r="143" spans="1:9" ht="15.75" x14ac:dyDescent="0.25">
      <c r="A143" s="13" t="s">
        <v>816</v>
      </c>
      <c r="B143" s="12"/>
      <c r="C143" s="12"/>
      <c r="D143" s="12"/>
      <c r="E143" s="12"/>
      <c r="F143" s="12"/>
      <c r="G143" s="4"/>
      <c r="H143" s="12"/>
    </row>
    <row r="144" spans="1:9" ht="15.75" x14ac:dyDescent="0.25">
      <c r="A144" s="13" t="s">
        <v>159</v>
      </c>
      <c r="B144" s="12"/>
      <c r="C144" s="12"/>
      <c r="D144" s="12"/>
      <c r="E144" s="12"/>
      <c r="F144" s="12"/>
      <c r="G144" s="4"/>
      <c r="H144" s="12"/>
    </row>
    <row r="145" spans="1:8" x14ac:dyDescent="0.25">
      <c r="A145" s="12"/>
      <c r="B145" s="12"/>
      <c r="C145" s="12"/>
      <c r="D145" s="12"/>
      <c r="E145" s="12"/>
      <c r="F145" s="12"/>
      <c r="G145" s="4"/>
      <c r="H145" s="12"/>
    </row>
    <row r="146" spans="1:8" ht="45" x14ac:dyDescent="0.25">
      <c r="A146" s="20" t="s">
        <v>21</v>
      </c>
      <c r="B146" s="11" t="s">
        <v>160</v>
      </c>
      <c r="C146" s="11" t="s">
        <v>265</v>
      </c>
      <c r="D146" s="30" t="s">
        <v>152</v>
      </c>
      <c r="E146" s="14" t="s">
        <v>153</v>
      </c>
      <c r="F146" s="19" t="s">
        <v>22</v>
      </c>
      <c r="G146" s="59" t="s">
        <v>154</v>
      </c>
      <c r="H146" s="25" t="s">
        <v>155</v>
      </c>
    </row>
    <row r="147" spans="1:8" x14ac:dyDescent="0.25">
      <c r="A147" s="47"/>
      <c r="B147" s="48"/>
      <c r="C147" s="55"/>
      <c r="D147" s="49"/>
      <c r="E147" s="34"/>
      <c r="F147" s="36">
        <f>'Master List'!C98</f>
        <v>200000</v>
      </c>
      <c r="G147" s="60"/>
      <c r="H147" s="35"/>
    </row>
    <row r="148" spans="1:8" x14ac:dyDescent="0.25">
      <c r="A148" s="50"/>
      <c r="B148" s="32"/>
      <c r="C148" s="56"/>
      <c r="D148" s="27"/>
      <c r="E148" s="23"/>
      <c r="F148" s="39"/>
      <c r="G148" s="61"/>
      <c r="H148" s="27"/>
    </row>
    <row r="149" spans="1:8" x14ac:dyDescent="0.25">
      <c r="A149" s="50">
        <v>1</v>
      </c>
      <c r="B149" s="32">
        <v>41747</v>
      </c>
      <c r="C149" s="56" t="s">
        <v>817</v>
      </c>
      <c r="D149" s="27" t="s">
        <v>818</v>
      </c>
      <c r="E149" s="23"/>
      <c r="F149" s="39"/>
      <c r="G149" s="61">
        <v>6752.2</v>
      </c>
      <c r="H149" s="22"/>
    </row>
    <row r="150" spans="1:8" x14ac:dyDescent="0.25">
      <c r="A150" s="31">
        <v>2</v>
      </c>
      <c r="B150" s="32">
        <v>41747</v>
      </c>
      <c r="C150" s="56" t="s">
        <v>817</v>
      </c>
      <c r="D150" s="27" t="s">
        <v>819</v>
      </c>
      <c r="E150" s="22"/>
      <c r="F150" s="22"/>
      <c r="G150" s="67">
        <v>6047.3</v>
      </c>
      <c r="H150" s="26"/>
    </row>
    <row r="151" spans="1:8" x14ac:dyDescent="0.25">
      <c r="A151" s="31">
        <v>3</v>
      </c>
      <c r="B151" s="32">
        <v>41747</v>
      </c>
      <c r="C151" s="56" t="s">
        <v>817</v>
      </c>
      <c r="D151" s="27" t="s">
        <v>820</v>
      </c>
      <c r="E151" s="23"/>
      <c r="F151" s="39"/>
      <c r="G151" s="63">
        <v>7457.1</v>
      </c>
      <c r="H151" s="26"/>
    </row>
    <row r="152" spans="1:8" x14ac:dyDescent="0.25">
      <c r="A152" s="31">
        <v>4</v>
      </c>
      <c r="B152" s="32">
        <v>41747</v>
      </c>
      <c r="C152" s="56" t="s">
        <v>817</v>
      </c>
      <c r="D152" s="27" t="s">
        <v>821</v>
      </c>
      <c r="E152" s="23"/>
      <c r="F152" s="39"/>
      <c r="G152" s="63">
        <v>12131.7</v>
      </c>
      <c r="H152" s="26"/>
    </row>
    <row r="153" spans="1:8" x14ac:dyDescent="0.25">
      <c r="A153" s="31">
        <v>5</v>
      </c>
      <c r="B153" s="32">
        <v>41747</v>
      </c>
      <c r="C153" s="56" t="s">
        <v>817</v>
      </c>
      <c r="D153" s="27" t="s">
        <v>822</v>
      </c>
      <c r="E153" s="23"/>
      <c r="F153" s="39"/>
      <c r="G153" s="63">
        <v>1350</v>
      </c>
      <c r="H153" s="27"/>
    </row>
    <row r="154" spans="1:8" x14ac:dyDescent="0.25">
      <c r="A154" s="31"/>
      <c r="B154" s="32"/>
      <c r="C154" s="56"/>
      <c r="D154" s="93" t="s">
        <v>824</v>
      </c>
      <c r="E154" s="94"/>
      <c r="F154" s="95"/>
      <c r="G154" s="97">
        <v>50085</v>
      </c>
      <c r="H154" s="93" t="s">
        <v>823</v>
      </c>
    </row>
    <row r="155" spans="1:8" x14ac:dyDescent="0.25">
      <c r="A155" s="31"/>
      <c r="B155" s="32"/>
      <c r="C155" s="56"/>
      <c r="D155" s="93" t="s">
        <v>825</v>
      </c>
      <c r="E155" s="94"/>
      <c r="F155" s="95"/>
      <c r="G155" s="96">
        <v>32388.3</v>
      </c>
      <c r="H155" s="93" t="s">
        <v>823</v>
      </c>
    </row>
    <row r="156" spans="1:8" x14ac:dyDescent="0.25">
      <c r="A156" s="31"/>
      <c r="B156" s="32"/>
      <c r="C156" s="56"/>
      <c r="D156" s="98" t="s">
        <v>826</v>
      </c>
      <c r="E156" s="99"/>
      <c r="F156" s="100"/>
      <c r="G156" s="101">
        <v>60149.7</v>
      </c>
      <c r="H156" s="93" t="s">
        <v>823</v>
      </c>
    </row>
    <row r="157" spans="1:8" x14ac:dyDescent="0.25">
      <c r="A157" s="31"/>
      <c r="B157" s="32"/>
      <c r="C157" s="56"/>
      <c r="D157" s="98" t="s">
        <v>827</v>
      </c>
      <c r="E157" s="99"/>
      <c r="F157" s="100"/>
      <c r="G157" s="101">
        <v>14882.4</v>
      </c>
      <c r="H157" s="93" t="s">
        <v>823</v>
      </c>
    </row>
    <row r="158" spans="1:8" s="12" customFormat="1" x14ac:dyDescent="0.25">
      <c r="A158" s="31"/>
      <c r="B158" s="32"/>
      <c r="C158" s="32"/>
      <c r="D158" s="103" t="s">
        <v>874</v>
      </c>
      <c r="E158" s="94"/>
      <c r="F158" s="95"/>
      <c r="G158" s="96">
        <v>5400</v>
      </c>
      <c r="H158" s="93" t="s">
        <v>823</v>
      </c>
    </row>
    <row r="159" spans="1:8" s="12" customFormat="1" x14ac:dyDescent="0.25">
      <c r="A159" s="31"/>
      <c r="B159" s="32"/>
      <c r="C159" s="32"/>
      <c r="D159" s="103" t="s">
        <v>1065</v>
      </c>
      <c r="E159" s="94"/>
      <c r="F159" s="95"/>
      <c r="G159" s="96">
        <v>2700</v>
      </c>
      <c r="H159" s="93" t="s">
        <v>1066</v>
      </c>
    </row>
    <row r="160" spans="1:8" s="12" customFormat="1" x14ac:dyDescent="0.25">
      <c r="A160" s="31"/>
      <c r="B160" s="32"/>
      <c r="C160" s="32"/>
      <c r="D160" s="69" t="s">
        <v>1352</v>
      </c>
      <c r="E160" s="23"/>
      <c r="F160" s="39"/>
      <c r="G160" s="64">
        <v>44342.1</v>
      </c>
      <c r="H160" s="27" t="s">
        <v>1353</v>
      </c>
    </row>
    <row r="161" spans="1:8" x14ac:dyDescent="0.25">
      <c r="A161" s="31"/>
      <c r="B161" s="32"/>
      <c r="C161" s="32"/>
      <c r="D161" s="69"/>
      <c r="E161" s="23"/>
      <c r="F161" s="39"/>
      <c r="G161" s="64"/>
      <c r="H161" s="27"/>
    </row>
    <row r="162" spans="1:8" x14ac:dyDescent="0.25">
      <c r="A162" s="31"/>
      <c r="B162" s="32"/>
      <c r="C162" s="32"/>
      <c r="D162" s="69"/>
      <c r="E162" s="23"/>
      <c r="F162" s="39"/>
      <c r="G162" s="64"/>
      <c r="H162" s="27"/>
    </row>
    <row r="163" spans="1:8" x14ac:dyDescent="0.25">
      <c r="A163" s="52"/>
      <c r="B163" s="33"/>
      <c r="C163" s="33"/>
      <c r="D163" s="90"/>
      <c r="E163" s="91"/>
      <c r="F163" s="87"/>
      <c r="G163" s="88"/>
      <c r="H163" s="53"/>
    </row>
    <row r="164" spans="1:8" ht="15.75" thickBot="1" x14ac:dyDescent="0.3">
      <c r="A164" s="17"/>
      <c r="B164" s="16"/>
      <c r="C164" s="16"/>
      <c r="D164" s="16" t="s">
        <v>210</v>
      </c>
      <c r="E164" s="15"/>
      <c r="F164" s="29">
        <f>SUM(F147:F157)</f>
        <v>200000</v>
      </c>
      <c r="G164" s="66">
        <f>SUM(G149:G163)</f>
        <v>243685.8</v>
      </c>
      <c r="H164" s="18"/>
    </row>
    <row r="165" spans="1:8" x14ac:dyDescent="0.25">
      <c r="A165" s="12"/>
      <c r="B165" s="12"/>
      <c r="C165" s="12"/>
      <c r="D165" s="12"/>
      <c r="E165" s="12"/>
      <c r="F165" s="12"/>
      <c r="G165" s="4"/>
      <c r="H165" s="12"/>
    </row>
    <row r="166" spans="1:8" ht="15.75" x14ac:dyDescent="0.25">
      <c r="A166" s="12"/>
      <c r="B166" s="12"/>
      <c r="C166" s="12"/>
      <c r="D166" s="13" t="s">
        <v>156</v>
      </c>
      <c r="E166" s="45"/>
      <c r="F166" s="46">
        <f>F164-G164</f>
        <v>-43685.799999999988</v>
      </c>
      <c r="G166" s="4"/>
      <c r="H166" s="12"/>
    </row>
    <row r="168" spans="1:8" ht="15.75" x14ac:dyDescent="0.25">
      <c r="A168" s="13" t="s">
        <v>835</v>
      </c>
      <c r="B168" s="12"/>
      <c r="C168" s="12"/>
      <c r="D168" s="12"/>
      <c r="E168" s="12"/>
      <c r="F168" s="12"/>
      <c r="G168" s="4"/>
      <c r="H168" s="12"/>
    </row>
    <row r="169" spans="1:8" ht="15.75" x14ac:dyDescent="0.25">
      <c r="A169" s="13" t="s">
        <v>159</v>
      </c>
      <c r="B169" s="12"/>
      <c r="C169" s="12"/>
      <c r="D169" s="12"/>
      <c r="E169" s="12"/>
      <c r="F169" s="12"/>
      <c r="G169" s="4"/>
      <c r="H169" s="12"/>
    </row>
    <row r="170" spans="1:8" x14ac:dyDescent="0.25">
      <c r="A170" s="12"/>
      <c r="B170" s="12"/>
      <c r="C170" s="12"/>
      <c r="D170" s="12"/>
      <c r="E170" s="12"/>
      <c r="F170" s="12"/>
      <c r="G170" s="4"/>
      <c r="H170" s="12"/>
    </row>
    <row r="171" spans="1:8" ht="45" x14ac:dyDescent="0.25">
      <c r="A171" s="20" t="s">
        <v>21</v>
      </c>
      <c r="B171" s="11" t="s">
        <v>160</v>
      </c>
      <c r="C171" s="11" t="s">
        <v>265</v>
      </c>
      <c r="D171" s="30" t="s">
        <v>152</v>
      </c>
      <c r="E171" s="14" t="s">
        <v>153</v>
      </c>
      <c r="F171" s="19" t="s">
        <v>22</v>
      </c>
      <c r="G171" s="59" t="s">
        <v>154</v>
      </c>
      <c r="H171" s="25" t="s">
        <v>155</v>
      </c>
    </row>
    <row r="172" spans="1:8" x14ac:dyDescent="0.25">
      <c r="A172" s="47"/>
      <c r="B172" s="48"/>
      <c r="C172" s="55"/>
      <c r="D172" s="49"/>
      <c r="E172" s="34"/>
      <c r="F172" s="36">
        <f>'Master List'!C66</f>
        <v>62500</v>
      </c>
      <c r="G172" s="60"/>
      <c r="H172" s="35"/>
    </row>
    <row r="173" spans="1:8" x14ac:dyDescent="0.25">
      <c r="A173" s="50"/>
      <c r="B173" s="32"/>
      <c r="C173" s="56"/>
      <c r="D173" s="27"/>
      <c r="E173" s="23"/>
      <c r="F173" s="39"/>
      <c r="G173" s="61"/>
      <c r="H173" s="27"/>
    </row>
    <row r="174" spans="1:8" x14ac:dyDescent="0.25">
      <c r="A174" s="75">
        <v>1</v>
      </c>
      <c r="B174" s="32">
        <v>41789</v>
      </c>
      <c r="C174" s="56" t="s">
        <v>507</v>
      </c>
      <c r="D174" s="27" t="s">
        <v>836</v>
      </c>
      <c r="E174" s="23"/>
      <c r="F174" s="39"/>
      <c r="G174" s="23">
        <v>26000</v>
      </c>
      <c r="H174" s="22"/>
    </row>
    <row r="175" spans="1:8" x14ac:dyDescent="0.25">
      <c r="A175" s="31">
        <v>2</v>
      </c>
      <c r="B175" s="32"/>
      <c r="C175" s="56"/>
      <c r="D175" s="93" t="s">
        <v>837</v>
      </c>
      <c r="E175" s="107"/>
      <c r="F175" s="107"/>
      <c r="G175" s="108">
        <v>32500</v>
      </c>
      <c r="H175" s="109" t="s">
        <v>838</v>
      </c>
    </row>
    <row r="176" spans="1:8" x14ac:dyDescent="0.25">
      <c r="A176" s="31">
        <v>3</v>
      </c>
      <c r="B176" s="32"/>
      <c r="C176" s="56"/>
      <c r="D176" s="27"/>
      <c r="E176" s="23"/>
      <c r="F176" s="39"/>
      <c r="G176" s="63"/>
      <c r="H176" s="26"/>
    </row>
    <row r="177" spans="1:8" x14ac:dyDescent="0.25">
      <c r="A177" s="31"/>
      <c r="B177" s="32"/>
      <c r="C177" s="32"/>
      <c r="D177" s="69"/>
      <c r="E177" s="23"/>
      <c r="F177" s="39"/>
      <c r="G177" s="64"/>
      <c r="H177" s="27"/>
    </row>
    <row r="178" spans="1:8" x14ac:dyDescent="0.25">
      <c r="A178" s="52"/>
      <c r="B178" s="33"/>
      <c r="C178" s="33"/>
      <c r="D178" s="90"/>
      <c r="E178" s="91"/>
      <c r="F178" s="87"/>
      <c r="G178" s="88"/>
      <c r="H178" s="53"/>
    </row>
    <row r="179" spans="1:8" ht="15.75" thickBot="1" x14ac:dyDescent="0.3">
      <c r="A179" s="17"/>
      <c r="B179" s="16"/>
      <c r="C179" s="16"/>
      <c r="D179" s="16" t="s">
        <v>210</v>
      </c>
      <c r="E179" s="15"/>
      <c r="F179" s="29">
        <f>SUM(F172:F176)</f>
        <v>62500</v>
      </c>
      <c r="G179" s="66">
        <f>SUM(G174:G178)</f>
        <v>58500</v>
      </c>
      <c r="H179" s="18"/>
    </row>
    <row r="180" spans="1:8" x14ac:dyDescent="0.25">
      <c r="A180" s="12"/>
      <c r="B180" s="12"/>
      <c r="C180" s="12"/>
      <c r="D180" s="12"/>
      <c r="E180" s="12"/>
      <c r="F180" s="12"/>
      <c r="G180" s="4"/>
      <c r="H180" s="12"/>
    </row>
    <row r="181" spans="1:8" ht="15.75" x14ac:dyDescent="0.25">
      <c r="A181" s="12"/>
      <c r="B181" s="12"/>
      <c r="C181" s="12"/>
      <c r="D181" s="13" t="s">
        <v>156</v>
      </c>
      <c r="E181" s="45"/>
      <c r="F181" s="46">
        <f>F179-G179</f>
        <v>4000</v>
      </c>
      <c r="G181" s="4"/>
      <c r="H181" s="12"/>
    </row>
    <row r="183" spans="1:8" ht="15.75" x14ac:dyDescent="0.25">
      <c r="A183" s="13" t="s">
        <v>839</v>
      </c>
      <c r="B183" s="12"/>
      <c r="C183" s="12"/>
      <c r="D183" s="12"/>
      <c r="E183" s="12"/>
      <c r="F183" s="12"/>
      <c r="G183" s="4"/>
      <c r="H183" s="12"/>
    </row>
    <row r="184" spans="1:8" ht="15.75" x14ac:dyDescent="0.25">
      <c r="A184" s="13" t="s">
        <v>159</v>
      </c>
      <c r="B184" s="12"/>
      <c r="C184" s="12"/>
      <c r="D184" s="12"/>
      <c r="E184" s="12"/>
      <c r="F184" s="12"/>
      <c r="G184" s="4"/>
      <c r="H184" s="12"/>
    </row>
    <row r="185" spans="1:8" x14ac:dyDescent="0.25">
      <c r="A185" s="12"/>
      <c r="B185" s="12"/>
      <c r="C185" s="12"/>
      <c r="D185" s="12"/>
      <c r="E185" s="12"/>
      <c r="F185" s="12"/>
      <c r="G185" s="4"/>
      <c r="H185" s="12"/>
    </row>
    <row r="186" spans="1:8" ht="45" x14ac:dyDescent="0.25">
      <c r="A186" s="20" t="s">
        <v>21</v>
      </c>
      <c r="B186" s="11" t="s">
        <v>160</v>
      </c>
      <c r="C186" s="11" t="s">
        <v>265</v>
      </c>
      <c r="D186" s="30" t="s">
        <v>152</v>
      </c>
      <c r="E186" s="14" t="s">
        <v>153</v>
      </c>
      <c r="F186" s="19" t="s">
        <v>22</v>
      </c>
      <c r="G186" s="59" t="s">
        <v>154</v>
      </c>
      <c r="H186" s="25" t="s">
        <v>155</v>
      </c>
    </row>
    <row r="187" spans="1:8" x14ac:dyDescent="0.25">
      <c r="A187" s="47"/>
      <c r="B187" s="48"/>
      <c r="C187" s="55"/>
      <c r="D187" s="49" t="s">
        <v>841</v>
      </c>
      <c r="E187" s="34"/>
      <c r="F187" s="110">
        <f>'Master List'!C67</f>
        <v>42500</v>
      </c>
      <c r="G187" s="60"/>
      <c r="H187" s="35"/>
    </row>
    <row r="188" spans="1:8" x14ac:dyDescent="0.25">
      <c r="A188" s="50"/>
      <c r="B188" s="32"/>
      <c r="C188" s="56"/>
      <c r="D188" s="111" t="s">
        <v>840</v>
      </c>
      <c r="E188" s="112"/>
      <c r="F188" s="113">
        <f>'Master List'!C68</f>
        <v>25500</v>
      </c>
      <c r="G188" s="61"/>
      <c r="H188" s="27"/>
    </row>
    <row r="189" spans="1:8" x14ac:dyDescent="0.25">
      <c r="A189" s="75"/>
      <c r="B189" s="32"/>
      <c r="C189" s="56"/>
      <c r="D189" s="27"/>
      <c r="E189" s="23"/>
      <c r="F189" s="39"/>
      <c r="G189" s="23"/>
      <c r="H189" s="22"/>
    </row>
    <row r="190" spans="1:8" x14ac:dyDescent="0.25">
      <c r="A190" s="75">
        <v>1</v>
      </c>
      <c r="B190" s="32" t="s">
        <v>842</v>
      </c>
      <c r="C190" s="56"/>
      <c r="D190" s="104" t="s">
        <v>843</v>
      </c>
      <c r="E190" s="105"/>
      <c r="F190" s="105"/>
      <c r="G190" s="62">
        <v>4000</v>
      </c>
      <c r="H190" s="106" t="s">
        <v>844</v>
      </c>
    </row>
    <row r="191" spans="1:8" x14ac:dyDescent="0.25">
      <c r="A191" s="31">
        <v>2</v>
      </c>
      <c r="B191" s="32"/>
      <c r="C191" s="56"/>
      <c r="D191" s="27" t="s">
        <v>845</v>
      </c>
      <c r="E191" s="23"/>
      <c r="F191" s="39"/>
      <c r="G191" s="63">
        <v>1200</v>
      </c>
      <c r="H191" s="26" t="s">
        <v>846</v>
      </c>
    </row>
    <row r="192" spans="1:8" s="12" customFormat="1" x14ac:dyDescent="0.25">
      <c r="A192" s="31">
        <v>3</v>
      </c>
      <c r="B192" s="32"/>
      <c r="C192" s="56"/>
      <c r="D192" s="27" t="s">
        <v>849</v>
      </c>
      <c r="E192" s="23"/>
      <c r="F192" s="39"/>
      <c r="G192" s="64">
        <v>42500</v>
      </c>
      <c r="H192" s="26" t="s">
        <v>850</v>
      </c>
    </row>
    <row r="193" spans="1:8" s="12" customFormat="1" x14ac:dyDescent="0.25">
      <c r="A193" s="31">
        <v>4</v>
      </c>
      <c r="B193" s="32"/>
      <c r="C193" s="56"/>
      <c r="D193" s="27" t="s">
        <v>851</v>
      </c>
      <c r="E193" s="23"/>
      <c r="F193" s="39"/>
      <c r="G193" s="64">
        <v>22000</v>
      </c>
      <c r="H193" s="26" t="s">
        <v>852</v>
      </c>
    </row>
    <row r="194" spans="1:8" s="12" customFormat="1" x14ac:dyDescent="0.25">
      <c r="A194" s="31">
        <v>5</v>
      </c>
      <c r="B194" s="32"/>
      <c r="C194" s="56"/>
      <c r="D194" s="27" t="s">
        <v>1083</v>
      </c>
      <c r="E194" s="23"/>
      <c r="F194" s="39"/>
      <c r="G194" s="64">
        <v>1750</v>
      </c>
      <c r="H194" s="26" t="s">
        <v>1084</v>
      </c>
    </row>
    <row r="195" spans="1:8" s="12" customFormat="1" x14ac:dyDescent="0.25">
      <c r="A195" s="31">
        <v>6</v>
      </c>
      <c r="B195" s="32"/>
      <c r="C195" s="56"/>
      <c r="D195" s="93" t="s">
        <v>1090</v>
      </c>
      <c r="E195" s="94"/>
      <c r="F195" s="95"/>
      <c r="G195" s="96">
        <v>3000</v>
      </c>
      <c r="H195" s="109" t="s">
        <v>1206</v>
      </c>
    </row>
    <row r="196" spans="1:8" s="12" customFormat="1" x14ac:dyDescent="0.25">
      <c r="A196" s="31">
        <v>7</v>
      </c>
      <c r="B196" s="32"/>
      <c r="C196" s="56"/>
      <c r="D196" s="93" t="s">
        <v>1091</v>
      </c>
      <c r="E196" s="94"/>
      <c r="F196" s="95"/>
      <c r="G196" s="96">
        <v>3000</v>
      </c>
      <c r="H196" s="109" t="s">
        <v>1206</v>
      </c>
    </row>
    <row r="197" spans="1:8" s="12" customFormat="1" x14ac:dyDescent="0.25">
      <c r="A197" s="31"/>
      <c r="B197" s="32"/>
      <c r="C197" s="56"/>
      <c r="D197" s="27" t="s">
        <v>1092</v>
      </c>
      <c r="E197" s="23"/>
      <c r="F197" s="39"/>
      <c r="G197" s="64">
        <v>9000</v>
      </c>
      <c r="H197" s="26" t="s">
        <v>1207</v>
      </c>
    </row>
    <row r="198" spans="1:8" s="12" customFormat="1" x14ac:dyDescent="0.25">
      <c r="A198" s="31"/>
      <c r="B198" s="32"/>
      <c r="C198" s="56"/>
      <c r="D198" s="27" t="s">
        <v>1341</v>
      </c>
      <c r="E198" s="23"/>
      <c r="F198" s="39"/>
      <c r="G198" s="64">
        <v>2500</v>
      </c>
      <c r="H198" s="26" t="s">
        <v>1342</v>
      </c>
    </row>
    <row r="199" spans="1:8" s="12" customFormat="1" x14ac:dyDescent="0.25">
      <c r="A199" s="31"/>
      <c r="B199" s="32"/>
      <c r="C199" s="56"/>
      <c r="D199" s="27" t="s">
        <v>1345</v>
      </c>
      <c r="E199" s="23"/>
      <c r="F199" s="39"/>
      <c r="G199" s="64">
        <v>500</v>
      </c>
      <c r="H199" s="26" t="s">
        <v>1346</v>
      </c>
    </row>
    <row r="200" spans="1:8" x14ac:dyDescent="0.25">
      <c r="A200" s="31"/>
      <c r="B200" s="32"/>
      <c r="C200" s="32"/>
      <c r="D200" s="69"/>
      <c r="E200" s="23"/>
      <c r="F200" s="39"/>
      <c r="G200" s="64"/>
      <c r="H200" s="27"/>
    </row>
    <row r="201" spans="1:8" x14ac:dyDescent="0.25">
      <c r="A201" s="52"/>
      <c r="B201" s="33"/>
      <c r="C201" s="33"/>
      <c r="D201" s="90"/>
      <c r="E201" s="91"/>
      <c r="F201" s="87"/>
      <c r="G201" s="88"/>
      <c r="H201" s="53"/>
    </row>
    <row r="202" spans="1:8" ht="15.75" thickBot="1" x14ac:dyDescent="0.3">
      <c r="A202" s="17"/>
      <c r="B202" s="16"/>
      <c r="C202" s="16"/>
      <c r="D202" s="16" t="s">
        <v>210</v>
      </c>
      <c r="E202" s="15"/>
      <c r="F202" s="29">
        <f>SUM(F187:F191)</f>
        <v>68000</v>
      </c>
      <c r="G202" s="66">
        <f>SUM(G189:G201)</f>
        <v>89450</v>
      </c>
      <c r="H202" s="18"/>
    </row>
    <row r="203" spans="1:8" x14ac:dyDescent="0.25">
      <c r="A203" s="12"/>
      <c r="B203" s="12"/>
      <c r="C203" s="12"/>
      <c r="D203" s="12"/>
      <c r="E203" s="12"/>
      <c r="F203" s="12"/>
      <c r="G203" s="4"/>
      <c r="H203" s="12"/>
    </row>
    <row r="204" spans="1:8" ht="15.75" x14ac:dyDescent="0.25">
      <c r="A204" s="12"/>
      <c r="B204" s="12"/>
      <c r="C204" s="12"/>
      <c r="D204" s="13" t="s">
        <v>156</v>
      </c>
      <c r="E204" s="45"/>
      <c r="F204" s="46">
        <f>F202-G202</f>
        <v>-21450</v>
      </c>
      <c r="G204" s="4"/>
      <c r="H204" s="12"/>
    </row>
    <row r="206" spans="1:8" ht="15.75" x14ac:dyDescent="0.25">
      <c r="A206" s="13" t="s">
        <v>929</v>
      </c>
      <c r="B206" s="12"/>
      <c r="C206" s="12"/>
      <c r="D206" s="12"/>
      <c r="E206" s="12"/>
      <c r="F206" s="12"/>
      <c r="G206" s="4"/>
      <c r="H206" s="12"/>
    </row>
    <row r="207" spans="1:8" ht="15.75" x14ac:dyDescent="0.25">
      <c r="A207" s="13" t="s">
        <v>159</v>
      </c>
      <c r="B207" s="12"/>
      <c r="C207" s="12"/>
      <c r="D207" s="12"/>
      <c r="E207" s="12"/>
      <c r="F207" s="12"/>
      <c r="G207" s="4"/>
      <c r="H207" s="12"/>
    </row>
    <row r="208" spans="1:8" x14ac:dyDescent="0.25">
      <c r="A208" s="12"/>
      <c r="B208" s="12"/>
      <c r="C208" s="12"/>
      <c r="D208" s="12"/>
      <c r="E208" s="12"/>
      <c r="F208" s="12"/>
      <c r="G208" s="4"/>
      <c r="H208" s="12"/>
    </row>
    <row r="209" spans="1:12" ht="45" x14ac:dyDescent="0.25">
      <c r="A209" s="20" t="s">
        <v>21</v>
      </c>
      <c r="B209" s="11" t="s">
        <v>160</v>
      </c>
      <c r="C209" s="11" t="s">
        <v>265</v>
      </c>
      <c r="D209" s="30" t="s">
        <v>152</v>
      </c>
      <c r="E209" s="14" t="s">
        <v>153</v>
      </c>
      <c r="F209" s="19" t="s">
        <v>22</v>
      </c>
      <c r="G209" s="59" t="s">
        <v>154</v>
      </c>
      <c r="H209" s="25" t="s">
        <v>155</v>
      </c>
    </row>
    <row r="210" spans="1:12" x14ac:dyDescent="0.25">
      <c r="A210" s="47"/>
      <c r="B210" s="48"/>
      <c r="C210" s="55"/>
      <c r="D210" s="111" t="s">
        <v>929</v>
      </c>
      <c r="E210" s="34"/>
      <c r="F210" s="110">
        <f>'Master List'!C79</f>
        <v>180000</v>
      </c>
      <c r="G210" s="60"/>
      <c r="H210" s="35"/>
    </row>
    <row r="211" spans="1:12" x14ac:dyDescent="0.25">
      <c r="A211" s="50"/>
      <c r="B211" s="32"/>
      <c r="C211" s="56"/>
      <c r="D211" s="111" t="s">
        <v>930</v>
      </c>
      <c r="E211" s="112"/>
      <c r="F211" s="113">
        <v>150000</v>
      </c>
      <c r="G211" s="61"/>
      <c r="H211" s="27"/>
    </row>
    <row r="212" spans="1:12" x14ac:dyDescent="0.25">
      <c r="A212" s="75"/>
      <c r="B212" s="32"/>
      <c r="C212" s="56"/>
      <c r="D212" s="27"/>
      <c r="E212" s="23"/>
      <c r="F212" s="39"/>
      <c r="G212" s="23"/>
      <c r="H212" s="22"/>
    </row>
    <row r="213" spans="1:12" x14ac:dyDescent="0.25">
      <c r="A213" s="75">
        <v>1</v>
      </c>
      <c r="B213" s="32" t="s">
        <v>842</v>
      </c>
      <c r="C213" s="56"/>
      <c r="D213" s="104" t="s">
        <v>931</v>
      </c>
      <c r="E213" s="105"/>
      <c r="F213" s="105"/>
      <c r="G213" s="62">
        <v>950</v>
      </c>
      <c r="H213" s="106"/>
    </row>
    <row r="214" spans="1:12" x14ac:dyDescent="0.25">
      <c r="A214" s="31">
        <v>2</v>
      </c>
      <c r="B214" s="32"/>
      <c r="C214" s="56"/>
      <c r="D214" s="27" t="s">
        <v>932</v>
      </c>
      <c r="E214" s="23"/>
      <c r="F214" s="39"/>
      <c r="G214" s="63">
        <v>500</v>
      </c>
      <c r="H214" s="26"/>
    </row>
    <row r="215" spans="1:12" x14ac:dyDescent="0.25">
      <c r="A215" s="31">
        <v>3</v>
      </c>
      <c r="B215" s="32"/>
      <c r="C215" s="56"/>
      <c r="D215" s="27" t="s">
        <v>933</v>
      </c>
      <c r="E215" s="23"/>
      <c r="F215" s="39"/>
      <c r="G215" s="63">
        <v>600</v>
      </c>
      <c r="H215" s="26"/>
    </row>
    <row r="216" spans="1:12" x14ac:dyDescent="0.25">
      <c r="A216" s="31">
        <v>4</v>
      </c>
      <c r="B216" s="32"/>
      <c r="C216" s="56"/>
      <c r="D216" s="27" t="s">
        <v>934</v>
      </c>
      <c r="E216" s="23"/>
      <c r="F216" s="39"/>
      <c r="G216" s="63">
        <v>900</v>
      </c>
      <c r="H216" s="26"/>
    </row>
    <row r="217" spans="1:12" x14ac:dyDescent="0.25">
      <c r="A217" s="31">
        <v>5</v>
      </c>
      <c r="B217" s="32"/>
      <c r="C217" s="56"/>
      <c r="D217" s="27" t="s">
        <v>937</v>
      </c>
      <c r="E217" s="23"/>
      <c r="F217" s="39"/>
      <c r="G217" s="63">
        <v>118795.66</v>
      </c>
      <c r="H217" s="26"/>
    </row>
    <row r="218" spans="1:12" x14ac:dyDescent="0.25">
      <c r="A218" s="31">
        <v>6</v>
      </c>
      <c r="B218" s="32"/>
      <c r="C218" s="56"/>
      <c r="D218" s="27" t="s">
        <v>968</v>
      </c>
      <c r="E218" s="23"/>
      <c r="F218" s="39"/>
      <c r="G218" s="63">
        <v>511.66</v>
      </c>
      <c r="H218" s="26"/>
      <c r="L218" s="127"/>
    </row>
    <row r="219" spans="1:12" x14ac:dyDescent="0.25">
      <c r="A219" s="31">
        <v>7</v>
      </c>
      <c r="B219" s="32">
        <v>41841</v>
      </c>
      <c r="C219" s="56" t="s">
        <v>976</v>
      </c>
      <c r="D219" s="27" t="s">
        <v>935</v>
      </c>
      <c r="E219" s="23"/>
      <c r="F219" s="39"/>
      <c r="G219" s="63">
        <v>52.51</v>
      </c>
      <c r="H219" s="26"/>
    </row>
    <row r="220" spans="1:12" x14ac:dyDescent="0.25">
      <c r="A220" s="31">
        <v>8</v>
      </c>
      <c r="B220" s="32">
        <v>41845</v>
      </c>
      <c r="C220" s="32" t="s">
        <v>978</v>
      </c>
      <c r="D220" s="27" t="s">
        <v>936</v>
      </c>
      <c r="E220" s="23"/>
      <c r="F220" s="39"/>
      <c r="G220" s="63">
        <v>10000</v>
      </c>
      <c r="H220" s="26"/>
    </row>
    <row r="221" spans="1:12" x14ac:dyDescent="0.25">
      <c r="A221" s="31">
        <v>9</v>
      </c>
      <c r="B221" s="32"/>
      <c r="C221" s="32"/>
      <c r="D221" s="93" t="s">
        <v>938</v>
      </c>
      <c r="E221" s="94"/>
      <c r="F221" s="95"/>
      <c r="G221" s="96">
        <f>45796*2.6</f>
        <v>119069.6</v>
      </c>
      <c r="H221" s="26"/>
    </row>
    <row r="222" spans="1:12" x14ac:dyDescent="0.25">
      <c r="A222" s="31">
        <v>10</v>
      </c>
      <c r="B222" s="32">
        <v>41841</v>
      </c>
      <c r="C222" s="32" t="s">
        <v>977</v>
      </c>
      <c r="D222" s="27" t="s">
        <v>967</v>
      </c>
      <c r="E222" s="23"/>
      <c r="F222" s="39"/>
      <c r="G222" s="64">
        <f>621+551.75+76.81+726.63+47.88</f>
        <v>2024.0700000000002</v>
      </c>
      <c r="H222" s="26"/>
    </row>
    <row r="223" spans="1:12" x14ac:dyDescent="0.25">
      <c r="A223" s="31"/>
      <c r="B223" s="32"/>
      <c r="C223" s="32"/>
      <c r="D223" s="69"/>
      <c r="E223" s="23"/>
      <c r="F223" s="39"/>
      <c r="G223" s="64"/>
      <c r="H223" s="27"/>
      <c r="J223" s="129"/>
    </row>
    <row r="224" spans="1:12" x14ac:dyDescent="0.25">
      <c r="A224" s="52"/>
      <c r="B224" s="33"/>
      <c r="C224" s="33"/>
      <c r="D224" s="90"/>
      <c r="E224" s="91"/>
      <c r="F224" s="87"/>
      <c r="G224" s="88"/>
      <c r="H224" s="53"/>
    </row>
    <row r="225" spans="1:10" ht="15.75" thickBot="1" x14ac:dyDescent="0.3">
      <c r="A225" s="17"/>
      <c r="B225" s="16"/>
      <c r="C225" s="16"/>
      <c r="D225" s="16" t="s">
        <v>210</v>
      </c>
      <c r="E225" s="15"/>
      <c r="F225" s="29">
        <f>SUM(F210:F212)</f>
        <v>330000</v>
      </c>
      <c r="G225" s="66">
        <f>SUM(G212:G224)</f>
        <v>253403.50000000003</v>
      </c>
      <c r="H225" s="18"/>
    </row>
    <row r="226" spans="1:10" x14ac:dyDescent="0.25">
      <c r="A226" s="12"/>
      <c r="B226" s="12"/>
      <c r="C226" s="12"/>
      <c r="D226" s="12"/>
      <c r="E226" s="12"/>
      <c r="F226" s="12"/>
      <c r="G226" s="4"/>
      <c r="H226" s="12"/>
    </row>
    <row r="227" spans="1:10" ht="15.75" x14ac:dyDescent="0.25">
      <c r="A227" s="12"/>
      <c r="B227" s="12"/>
      <c r="C227" s="12"/>
      <c r="D227" s="13" t="s">
        <v>156</v>
      </c>
      <c r="E227" s="45"/>
      <c r="F227" s="46">
        <f>F225-G225</f>
        <v>76596.499999999971</v>
      </c>
      <c r="G227" s="4"/>
      <c r="H227" s="12"/>
    </row>
    <row r="229" spans="1:10" ht="15.75" x14ac:dyDescent="0.25">
      <c r="A229" s="13" t="s">
        <v>939</v>
      </c>
      <c r="B229" s="12"/>
      <c r="C229" s="12"/>
      <c r="D229" s="12"/>
      <c r="E229" s="12"/>
      <c r="F229" s="12"/>
      <c r="G229" s="4"/>
      <c r="H229" s="12"/>
    </row>
    <row r="230" spans="1:10" ht="15.75" x14ac:dyDescent="0.25">
      <c r="A230" s="13" t="s">
        <v>159</v>
      </c>
      <c r="B230" s="12"/>
      <c r="C230" s="12"/>
      <c r="D230" s="12"/>
      <c r="E230" s="12"/>
      <c r="F230" s="12"/>
      <c r="G230" s="4"/>
      <c r="H230" s="12"/>
    </row>
    <row r="231" spans="1:10" x14ac:dyDescent="0.25">
      <c r="A231" s="12"/>
      <c r="B231" s="12"/>
      <c r="C231" s="12"/>
      <c r="D231" s="12"/>
      <c r="E231" s="12"/>
      <c r="F231" s="12"/>
      <c r="G231" s="4"/>
      <c r="H231" s="12"/>
    </row>
    <row r="232" spans="1:10" ht="45" x14ac:dyDescent="0.25">
      <c r="A232" s="20" t="s">
        <v>21</v>
      </c>
      <c r="B232" s="11" t="s">
        <v>160</v>
      </c>
      <c r="C232" s="11" t="s">
        <v>265</v>
      </c>
      <c r="D232" s="30" t="s">
        <v>152</v>
      </c>
      <c r="E232" s="14" t="s">
        <v>153</v>
      </c>
      <c r="F232" s="19" t="s">
        <v>22</v>
      </c>
      <c r="G232" s="59" t="s">
        <v>154</v>
      </c>
      <c r="H232" s="25" t="s">
        <v>155</v>
      </c>
    </row>
    <row r="233" spans="1:10" x14ac:dyDescent="0.25">
      <c r="A233" s="47"/>
      <c r="B233" s="48"/>
      <c r="C233" s="55"/>
      <c r="D233" s="111"/>
      <c r="E233" s="34"/>
      <c r="F233" s="110">
        <v>550000</v>
      </c>
      <c r="G233" s="60"/>
      <c r="H233" s="35"/>
    </row>
    <row r="234" spans="1:10" x14ac:dyDescent="0.25">
      <c r="A234" s="50"/>
      <c r="B234" s="32"/>
      <c r="C234" s="56"/>
      <c r="D234" s="111"/>
      <c r="E234" s="112"/>
      <c r="F234" s="113"/>
      <c r="G234" s="61"/>
      <c r="H234" s="27"/>
      <c r="J234" s="127"/>
    </row>
    <row r="235" spans="1:10" x14ac:dyDescent="0.25">
      <c r="A235" s="75">
        <v>1</v>
      </c>
      <c r="B235" s="32">
        <v>41815</v>
      </c>
      <c r="C235" s="56" t="s">
        <v>946</v>
      </c>
      <c r="D235" s="104" t="s">
        <v>940</v>
      </c>
      <c r="E235" s="105"/>
      <c r="F235" s="105"/>
      <c r="G235" s="62">
        <v>7511.68</v>
      </c>
      <c r="H235" s="22"/>
      <c r="I235" t="s">
        <v>1098</v>
      </c>
      <c r="J235" s="127"/>
    </row>
    <row r="236" spans="1:10" x14ac:dyDescent="0.25">
      <c r="A236" s="31">
        <v>2</v>
      </c>
      <c r="B236" s="32">
        <v>41815</v>
      </c>
      <c r="C236" s="56" t="s">
        <v>946</v>
      </c>
      <c r="D236" s="27" t="s">
        <v>941</v>
      </c>
      <c r="E236" s="23"/>
      <c r="F236" s="39"/>
      <c r="G236" s="63">
        <v>3755.84</v>
      </c>
      <c r="H236" s="106"/>
      <c r="I236" s="12" t="s">
        <v>1098</v>
      </c>
    </row>
    <row r="237" spans="1:10" x14ac:dyDescent="0.25">
      <c r="A237" s="31">
        <v>3</v>
      </c>
      <c r="B237" s="32">
        <v>41815</v>
      </c>
      <c r="C237" s="56" t="s">
        <v>946</v>
      </c>
      <c r="D237" s="27" t="s">
        <v>942</v>
      </c>
      <c r="E237" s="23"/>
      <c r="F237" s="39"/>
      <c r="G237" s="63">
        <v>30</v>
      </c>
      <c r="H237" s="26"/>
      <c r="I237" s="12" t="s">
        <v>1098</v>
      </c>
      <c r="J237" s="127"/>
    </row>
    <row r="238" spans="1:10" x14ac:dyDescent="0.25">
      <c r="A238" s="31">
        <v>4</v>
      </c>
      <c r="B238" s="32">
        <v>41820</v>
      </c>
      <c r="C238" s="56" t="s">
        <v>947</v>
      </c>
      <c r="D238" s="27" t="s">
        <v>943</v>
      </c>
      <c r="E238" s="23"/>
      <c r="F238" s="39"/>
      <c r="G238" s="63">
        <v>6255</v>
      </c>
      <c r="H238" s="26"/>
      <c r="I238" s="12" t="s">
        <v>1098</v>
      </c>
      <c r="J238" s="127"/>
    </row>
    <row r="239" spans="1:10" x14ac:dyDescent="0.25">
      <c r="A239" s="31">
        <v>5</v>
      </c>
      <c r="B239" s="32">
        <v>41820</v>
      </c>
      <c r="C239" s="56" t="s">
        <v>948</v>
      </c>
      <c r="D239" s="27" t="s">
        <v>944</v>
      </c>
      <c r="E239" s="23"/>
      <c r="F239" s="39"/>
      <c r="G239" s="63">
        <v>3576.72</v>
      </c>
      <c r="H239" s="26"/>
      <c r="I239" s="12" t="s">
        <v>1098</v>
      </c>
    </row>
    <row r="240" spans="1:10" x14ac:dyDescent="0.25">
      <c r="A240" s="31">
        <v>6</v>
      </c>
      <c r="B240" s="32">
        <v>41820</v>
      </c>
      <c r="C240" s="56" t="s">
        <v>948</v>
      </c>
      <c r="D240" s="27" t="s">
        <v>945</v>
      </c>
      <c r="E240" s="23"/>
      <c r="F240" s="39"/>
      <c r="G240" s="63">
        <v>30</v>
      </c>
      <c r="H240" s="26"/>
      <c r="I240" s="12" t="s">
        <v>1098</v>
      </c>
      <c r="J240" s="127"/>
    </row>
    <row r="241" spans="1:10" x14ac:dyDescent="0.25">
      <c r="A241" s="31">
        <v>7</v>
      </c>
      <c r="B241" s="32">
        <v>41821</v>
      </c>
      <c r="C241" s="56" t="s">
        <v>949</v>
      </c>
      <c r="D241" s="27" t="s">
        <v>950</v>
      </c>
      <c r="E241" s="23"/>
      <c r="F241" s="39"/>
      <c r="G241" s="63">
        <v>4411.62</v>
      </c>
      <c r="H241" s="26"/>
      <c r="I241" s="12" t="s">
        <v>1098</v>
      </c>
    </row>
    <row r="242" spans="1:10" x14ac:dyDescent="0.25">
      <c r="A242" s="121">
        <v>8</v>
      </c>
      <c r="B242" s="32">
        <v>41828</v>
      </c>
      <c r="C242" s="32" t="s">
        <v>951</v>
      </c>
      <c r="D242" s="27" t="s">
        <v>952</v>
      </c>
      <c r="E242" s="23"/>
      <c r="F242" s="39"/>
      <c r="G242" s="63">
        <v>200</v>
      </c>
      <c r="H242" s="69"/>
      <c r="I242" s="12" t="s">
        <v>1098</v>
      </c>
    </row>
    <row r="243" spans="1:10" x14ac:dyDescent="0.25">
      <c r="A243" s="121">
        <v>9</v>
      </c>
      <c r="B243" s="32">
        <v>41828</v>
      </c>
      <c r="C243" s="32" t="s">
        <v>953</v>
      </c>
      <c r="D243" s="27" t="s">
        <v>954</v>
      </c>
      <c r="E243" s="23"/>
      <c r="F243" s="39"/>
      <c r="G243" s="63">
        <v>8970</v>
      </c>
      <c r="H243" s="69"/>
      <c r="I243" s="12" t="s">
        <v>1098</v>
      </c>
      <c r="J243" s="127"/>
    </row>
    <row r="244" spans="1:10" s="12" customFormat="1" x14ac:dyDescent="0.25">
      <c r="A244" s="121">
        <v>10</v>
      </c>
      <c r="B244" s="32">
        <v>41830</v>
      </c>
      <c r="C244" s="32" t="s">
        <v>955</v>
      </c>
      <c r="D244" s="27" t="s">
        <v>956</v>
      </c>
      <c r="E244" s="23"/>
      <c r="F244" s="39"/>
      <c r="G244" s="63">
        <v>2713.59</v>
      </c>
      <c r="H244" s="69"/>
      <c r="I244" s="12" t="s">
        <v>1098</v>
      </c>
    </row>
    <row r="245" spans="1:10" s="12" customFormat="1" x14ac:dyDescent="0.25">
      <c r="A245" s="121">
        <v>11</v>
      </c>
      <c r="B245" s="32">
        <v>41841</v>
      </c>
      <c r="C245" s="32" t="s">
        <v>958</v>
      </c>
      <c r="D245" s="27" t="s">
        <v>957</v>
      </c>
      <c r="E245" s="23"/>
      <c r="F245" s="39"/>
      <c r="G245" s="63">
        <v>1720.19</v>
      </c>
      <c r="H245" s="69"/>
      <c r="I245" s="12" t="s">
        <v>1098</v>
      </c>
    </row>
    <row r="246" spans="1:10" s="12" customFormat="1" x14ac:dyDescent="0.25">
      <c r="A246" s="121">
        <v>12</v>
      </c>
      <c r="B246" s="32">
        <v>41841</v>
      </c>
      <c r="C246" s="32" t="s">
        <v>959</v>
      </c>
      <c r="D246" s="27" t="s">
        <v>960</v>
      </c>
      <c r="E246" s="23"/>
      <c r="F246" s="39"/>
      <c r="G246" s="63">
        <f>714+124.7+720.98</f>
        <v>1559.68</v>
      </c>
      <c r="H246" s="69"/>
      <c r="I246" s="12" t="s">
        <v>1098</v>
      </c>
      <c r="J246" s="127"/>
    </row>
    <row r="247" spans="1:10" s="12" customFormat="1" x14ac:dyDescent="0.25">
      <c r="A247" s="121">
        <v>13</v>
      </c>
      <c r="B247" s="32">
        <v>41841</v>
      </c>
      <c r="C247" s="32" t="s">
        <v>961</v>
      </c>
      <c r="D247" s="69" t="s">
        <v>962</v>
      </c>
      <c r="E247" s="23"/>
      <c r="F247" s="39"/>
      <c r="G247" s="63">
        <v>1000</v>
      </c>
      <c r="H247" s="69"/>
      <c r="I247" s="12" t="s">
        <v>1098</v>
      </c>
      <c r="J247" s="127"/>
    </row>
    <row r="248" spans="1:10" s="12" customFormat="1" x14ac:dyDescent="0.25">
      <c r="A248" s="121">
        <v>14</v>
      </c>
      <c r="B248" s="32">
        <v>41841</v>
      </c>
      <c r="C248" s="32" t="s">
        <v>964</v>
      </c>
      <c r="D248" s="69" t="s">
        <v>963</v>
      </c>
      <c r="E248" s="23"/>
      <c r="F248" s="39"/>
      <c r="G248" s="63">
        <v>229404.98</v>
      </c>
      <c r="H248" s="69"/>
      <c r="I248" s="12" t="s">
        <v>1098</v>
      </c>
      <c r="J248" s="127"/>
    </row>
    <row r="249" spans="1:10" s="12" customFormat="1" x14ac:dyDescent="0.25">
      <c r="A249" s="121">
        <v>15</v>
      </c>
      <c r="B249" s="32"/>
      <c r="C249" s="32"/>
      <c r="D249" s="103" t="s">
        <v>965</v>
      </c>
      <c r="E249" s="94"/>
      <c r="F249" s="95"/>
      <c r="G249" s="97">
        <f>89185.87*2.6</f>
        <v>231883.26199999999</v>
      </c>
      <c r="H249" s="69"/>
      <c r="J249" s="127"/>
    </row>
    <row r="250" spans="1:10" s="12" customFormat="1" x14ac:dyDescent="0.25">
      <c r="A250" s="121">
        <v>16</v>
      </c>
      <c r="B250" s="32">
        <v>41845</v>
      </c>
      <c r="C250" s="32" t="s">
        <v>974</v>
      </c>
      <c r="D250" s="27" t="s">
        <v>966</v>
      </c>
      <c r="E250" s="23"/>
      <c r="F250" s="39"/>
      <c r="G250" s="63">
        <v>1765.82</v>
      </c>
      <c r="H250" s="69"/>
      <c r="I250" s="12" t="s">
        <v>1098</v>
      </c>
      <c r="J250" s="127"/>
    </row>
    <row r="251" spans="1:10" x14ac:dyDescent="0.25">
      <c r="A251" s="121">
        <v>17</v>
      </c>
      <c r="B251" s="128">
        <v>41841</v>
      </c>
      <c r="C251" s="69" t="s">
        <v>976</v>
      </c>
      <c r="D251" s="69" t="s">
        <v>975</v>
      </c>
      <c r="E251" s="69"/>
      <c r="F251" s="69"/>
      <c r="G251" s="130">
        <v>217.34</v>
      </c>
      <c r="H251" s="69"/>
      <c r="I251" s="12" t="s">
        <v>1098</v>
      </c>
    </row>
    <row r="252" spans="1:10" x14ac:dyDescent="0.25">
      <c r="A252" s="121">
        <v>18</v>
      </c>
      <c r="B252" s="32">
        <v>41845</v>
      </c>
      <c r="C252" s="32" t="s">
        <v>974</v>
      </c>
      <c r="D252" s="69" t="s">
        <v>981</v>
      </c>
      <c r="E252" s="23"/>
      <c r="F252" s="39"/>
      <c r="G252" s="63">
        <v>30.57</v>
      </c>
      <c r="H252" s="69"/>
      <c r="I252" s="12" t="s">
        <v>1098</v>
      </c>
    </row>
    <row r="253" spans="1:10" x14ac:dyDescent="0.25">
      <c r="A253" s="121">
        <v>19</v>
      </c>
      <c r="B253" s="32">
        <v>41824</v>
      </c>
      <c r="C253" s="32" t="s">
        <v>980</v>
      </c>
      <c r="D253" s="69" t="s">
        <v>979</v>
      </c>
      <c r="E253" s="23"/>
      <c r="F253" s="39"/>
      <c r="G253" s="63">
        <v>35.5</v>
      </c>
      <c r="H253" s="69"/>
      <c r="I253" s="12" t="s">
        <v>1098</v>
      </c>
    </row>
    <row r="254" spans="1:10" s="12" customFormat="1" x14ac:dyDescent="0.25">
      <c r="A254" s="121">
        <v>20</v>
      </c>
      <c r="B254" s="132"/>
      <c r="C254" s="132"/>
      <c r="D254" s="133" t="s">
        <v>982</v>
      </c>
      <c r="E254" s="24"/>
      <c r="F254" s="41"/>
      <c r="G254" s="65">
        <v>-11832</v>
      </c>
      <c r="H254" s="28"/>
      <c r="I254" s="12" t="s">
        <v>1098</v>
      </c>
    </row>
    <row r="255" spans="1:10" s="12" customFormat="1" x14ac:dyDescent="0.25">
      <c r="A255" s="131"/>
      <c r="B255" s="132"/>
      <c r="C255" s="132"/>
      <c r="D255" s="142" t="s">
        <v>1041</v>
      </c>
      <c r="E255" s="99"/>
      <c r="F255" s="100"/>
      <c r="G255" s="101">
        <v>10000</v>
      </c>
      <c r="H255" s="102" t="s">
        <v>1042</v>
      </c>
    </row>
    <row r="256" spans="1:10" x14ac:dyDescent="0.25">
      <c r="A256" s="52"/>
      <c r="B256" s="33"/>
      <c r="C256" s="33"/>
      <c r="D256" s="90"/>
      <c r="E256" s="91"/>
      <c r="F256" s="87"/>
      <c r="G256" s="88"/>
      <c r="H256" s="53"/>
    </row>
    <row r="257" spans="1:10" ht="15.75" thickBot="1" x14ac:dyDescent="0.3">
      <c r="A257" s="17"/>
      <c r="B257" s="16"/>
      <c r="C257" s="16"/>
      <c r="D257" s="16" t="s">
        <v>210</v>
      </c>
      <c r="E257" s="15"/>
      <c r="F257" s="29">
        <f>SUM(F233:F234)</f>
        <v>550000</v>
      </c>
      <c r="G257" s="66">
        <f>SUM(G235:G256)</f>
        <v>503239.79200000002</v>
      </c>
      <c r="H257" s="18"/>
    </row>
    <row r="258" spans="1:10" x14ac:dyDescent="0.25">
      <c r="A258" s="12"/>
      <c r="B258" s="12"/>
      <c r="C258" s="12"/>
      <c r="D258" s="12"/>
      <c r="E258" s="12"/>
      <c r="F258" s="12"/>
      <c r="G258" s="4"/>
      <c r="H258" s="12"/>
    </row>
    <row r="259" spans="1:10" ht="15.75" x14ac:dyDescent="0.25">
      <c r="A259" s="12"/>
      <c r="B259" s="12"/>
      <c r="C259" s="12"/>
      <c r="D259" s="13" t="s">
        <v>156</v>
      </c>
      <c r="E259" s="45"/>
      <c r="F259" s="46">
        <f>F257-G257</f>
        <v>46760.207999999984</v>
      </c>
      <c r="G259" s="4"/>
      <c r="H259" s="12"/>
    </row>
    <row r="261" spans="1:10" ht="15.75" x14ac:dyDescent="0.25">
      <c r="A261" s="13" t="s">
        <v>969</v>
      </c>
      <c r="B261" s="12"/>
      <c r="C261" s="12"/>
      <c r="D261" s="12"/>
      <c r="E261" s="12"/>
      <c r="F261" s="12"/>
      <c r="G261" s="4"/>
      <c r="H261" s="12"/>
    </row>
    <row r="262" spans="1:10" ht="15.75" x14ac:dyDescent="0.25">
      <c r="A262" s="13" t="s">
        <v>159</v>
      </c>
      <c r="B262" s="12"/>
      <c r="C262" s="12"/>
      <c r="D262" s="12"/>
      <c r="E262" s="12"/>
      <c r="F262" s="12"/>
      <c r="G262" s="4"/>
      <c r="H262" s="12"/>
    </row>
    <row r="263" spans="1:10" x14ac:dyDescent="0.25">
      <c r="A263" s="12"/>
      <c r="B263" s="12"/>
      <c r="C263" s="12"/>
      <c r="D263" s="12"/>
      <c r="E263" s="12"/>
      <c r="F263" s="12"/>
      <c r="G263" s="4"/>
      <c r="H263" s="12"/>
    </row>
    <row r="264" spans="1:10" ht="45" x14ac:dyDescent="0.25">
      <c r="A264" s="20" t="s">
        <v>21</v>
      </c>
      <c r="B264" s="11" t="s">
        <v>160</v>
      </c>
      <c r="C264" s="11" t="s">
        <v>265</v>
      </c>
      <c r="D264" s="30" t="s">
        <v>152</v>
      </c>
      <c r="E264" s="14" t="s">
        <v>153</v>
      </c>
      <c r="F264" s="19" t="s">
        <v>22</v>
      </c>
      <c r="G264" s="59" t="s">
        <v>154</v>
      </c>
      <c r="H264" s="25" t="s">
        <v>155</v>
      </c>
    </row>
    <row r="265" spans="1:10" x14ac:dyDescent="0.25">
      <c r="A265" s="47"/>
      <c r="B265" s="48"/>
      <c r="C265" s="55"/>
      <c r="D265" s="111"/>
      <c r="E265" s="34"/>
      <c r="F265" s="110">
        <f>'Master List'!C93</f>
        <v>60000</v>
      </c>
      <c r="G265" s="60"/>
      <c r="H265" s="35"/>
    </row>
    <row r="266" spans="1:10" x14ac:dyDescent="0.25">
      <c r="A266" s="50"/>
      <c r="B266" s="32"/>
      <c r="C266" s="56"/>
      <c r="D266" s="111"/>
      <c r="E266" s="112"/>
      <c r="F266" s="113"/>
      <c r="G266" s="61"/>
      <c r="H266" s="27"/>
    </row>
    <row r="267" spans="1:10" x14ac:dyDescent="0.25">
      <c r="A267" s="75">
        <v>1</v>
      </c>
      <c r="B267" s="122">
        <v>41843</v>
      </c>
      <c r="C267" s="123" t="s">
        <v>972</v>
      </c>
      <c r="D267" s="104" t="s">
        <v>971</v>
      </c>
      <c r="E267" s="124"/>
      <c r="F267" s="44"/>
      <c r="G267" s="61">
        <f>9000-900</f>
        <v>8100</v>
      </c>
      <c r="H267" s="106"/>
    </row>
    <row r="268" spans="1:10" x14ac:dyDescent="0.25">
      <c r="A268" s="31">
        <v>2</v>
      </c>
      <c r="B268" s="122"/>
      <c r="C268" s="123"/>
      <c r="D268" s="93" t="s">
        <v>970</v>
      </c>
      <c r="E268" s="107"/>
      <c r="F268" s="107"/>
      <c r="G268" s="108">
        <v>2900</v>
      </c>
      <c r="H268" s="126" t="s">
        <v>973</v>
      </c>
      <c r="J268" s="127"/>
    </row>
    <row r="269" spans="1:10" x14ac:dyDescent="0.25">
      <c r="A269" s="31">
        <v>3</v>
      </c>
      <c r="B269" s="122"/>
      <c r="C269" s="123"/>
      <c r="D269" s="93" t="s">
        <v>1045</v>
      </c>
      <c r="E269" s="107"/>
      <c r="F269" s="107"/>
      <c r="G269" s="108">
        <v>70</v>
      </c>
      <c r="H269" s="126" t="s">
        <v>1046</v>
      </c>
      <c r="J269" s="127"/>
    </row>
    <row r="270" spans="1:10" x14ac:dyDescent="0.25">
      <c r="A270" s="31">
        <v>4</v>
      </c>
      <c r="B270" s="122"/>
      <c r="C270" s="123"/>
      <c r="D270" s="104"/>
      <c r="E270" s="124"/>
      <c r="F270" s="44"/>
      <c r="G270" s="61"/>
      <c r="H270" s="26"/>
    </row>
    <row r="271" spans="1:10" x14ac:dyDescent="0.25">
      <c r="A271" s="31">
        <v>5</v>
      </c>
      <c r="B271" s="122"/>
      <c r="C271" s="123"/>
      <c r="D271" s="104"/>
      <c r="E271" s="124"/>
      <c r="F271" s="44"/>
      <c r="G271" s="61"/>
      <c r="H271" s="26"/>
    </row>
    <row r="272" spans="1:10" x14ac:dyDescent="0.25">
      <c r="A272" s="31">
        <v>6</v>
      </c>
      <c r="B272" s="122"/>
      <c r="C272" s="123"/>
      <c r="D272" s="104"/>
      <c r="E272" s="124"/>
      <c r="F272" s="44"/>
      <c r="G272" s="61"/>
      <c r="H272" s="26"/>
    </row>
    <row r="273" spans="1:8" x14ac:dyDescent="0.25">
      <c r="A273" s="31">
        <v>7</v>
      </c>
      <c r="B273" s="122"/>
      <c r="C273" s="123"/>
      <c r="D273" s="104"/>
      <c r="E273" s="124"/>
      <c r="F273" s="44"/>
      <c r="G273" s="61"/>
      <c r="H273" s="26"/>
    </row>
    <row r="274" spans="1:8" x14ac:dyDescent="0.25">
      <c r="A274" s="121">
        <v>8</v>
      </c>
      <c r="B274" s="122"/>
      <c r="C274" s="122"/>
      <c r="D274" s="104"/>
      <c r="E274" s="124"/>
      <c r="F274" s="44"/>
      <c r="G274" s="61"/>
      <c r="H274" s="69"/>
    </row>
    <row r="275" spans="1:8" x14ac:dyDescent="0.25">
      <c r="A275" s="121">
        <v>9</v>
      </c>
      <c r="B275" s="122"/>
      <c r="C275" s="122"/>
      <c r="D275" s="104"/>
      <c r="E275" s="124"/>
      <c r="F275" s="44"/>
      <c r="G275" s="61"/>
      <c r="H275" s="69"/>
    </row>
    <row r="276" spans="1:8" x14ac:dyDescent="0.25">
      <c r="A276" s="121">
        <v>10</v>
      </c>
      <c r="B276" s="122"/>
      <c r="C276" s="122"/>
      <c r="D276" s="104"/>
      <c r="E276" s="124"/>
      <c r="F276" s="44"/>
      <c r="G276" s="61"/>
      <c r="H276" s="69"/>
    </row>
    <row r="277" spans="1:8" x14ac:dyDescent="0.25">
      <c r="A277" s="121">
        <v>11</v>
      </c>
      <c r="B277" s="122"/>
      <c r="C277" s="122"/>
      <c r="D277" s="104"/>
      <c r="E277" s="124"/>
      <c r="F277" s="44"/>
      <c r="G277" s="61"/>
      <c r="H277" s="69"/>
    </row>
    <row r="278" spans="1:8" x14ac:dyDescent="0.25">
      <c r="A278" s="121">
        <v>12</v>
      </c>
      <c r="B278" s="122"/>
      <c r="C278" s="122"/>
      <c r="D278" s="104"/>
      <c r="E278" s="124"/>
      <c r="F278" s="44"/>
      <c r="G278" s="61"/>
      <c r="H278" s="69"/>
    </row>
    <row r="279" spans="1:8" x14ac:dyDescent="0.25">
      <c r="A279" s="121">
        <v>13</v>
      </c>
      <c r="B279" s="122"/>
      <c r="C279" s="122"/>
      <c r="D279" s="125"/>
      <c r="E279" s="124"/>
      <c r="F279" s="44"/>
      <c r="G279" s="61"/>
      <c r="H279" s="69"/>
    </row>
    <row r="280" spans="1:8" x14ac:dyDescent="0.25">
      <c r="A280" s="121">
        <v>14</v>
      </c>
      <c r="B280" s="122"/>
      <c r="C280" s="122"/>
      <c r="D280" s="125"/>
      <c r="E280" s="124"/>
      <c r="F280" s="44"/>
      <c r="G280" s="61"/>
      <c r="H280" s="69"/>
    </row>
    <row r="281" spans="1:8" x14ac:dyDescent="0.25">
      <c r="A281" s="121">
        <v>15</v>
      </c>
      <c r="B281" s="122"/>
      <c r="C281" s="122"/>
      <c r="D281" s="125"/>
      <c r="E281" s="124"/>
      <c r="F281" s="44"/>
      <c r="G281" s="61"/>
      <c r="H281" s="69"/>
    </row>
    <row r="282" spans="1:8" x14ac:dyDescent="0.25">
      <c r="A282" s="121">
        <v>16</v>
      </c>
      <c r="B282" s="122"/>
      <c r="C282" s="122"/>
      <c r="D282" s="104"/>
      <c r="E282" s="124"/>
      <c r="F282" s="44"/>
      <c r="G282" s="61"/>
      <c r="H282" s="69"/>
    </row>
    <row r="283" spans="1:8" x14ac:dyDescent="0.25">
      <c r="A283" s="69"/>
      <c r="B283" s="125"/>
      <c r="C283" s="125"/>
      <c r="D283" s="125"/>
      <c r="E283" s="125"/>
      <c r="F283" s="125"/>
      <c r="G283" s="125"/>
      <c r="H283" s="69"/>
    </row>
    <row r="284" spans="1:8" x14ac:dyDescent="0.25">
      <c r="A284" s="121"/>
      <c r="B284" s="32"/>
      <c r="C284" s="32"/>
      <c r="D284" s="69"/>
      <c r="E284" s="23"/>
      <c r="F284" s="39"/>
      <c r="G284" s="63"/>
      <c r="H284" s="69"/>
    </row>
    <row r="285" spans="1:8" x14ac:dyDescent="0.25">
      <c r="A285" s="121"/>
      <c r="B285" s="32"/>
      <c r="C285" s="32"/>
      <c r="D285" s="69"/>
      <c r="E285" s="23"/>
      <c r="F285" s="39"/>
      <c r="G285" s="63"/>
      <c r="H285" s="69"/>
    </row>
    <row r="286" spans="1:8" x14ac:dyDescent="0.25">
      <c r="A286" s="52"/>
      <c r="B286" s="33"/>
      <c r="C286" s="33"/>
      <c r="D286" s="90"/>
      <c r="E286" s="91"/>
      <c r="F286" s="87"/>
      <c r="G286" s="88"/>
      <c r="H286" s="53"/>
    </row>
    <row r="287" spans="1:8" ht="15.75" thickBot="1" x14ac:dyDescent="0.3">
      <c r="A287" s="17"/>
      <c r="B287" s="16"/>
      <c r="C287" s="16"/>
      <c r="D287" s="16" t="s">
        <v>210</v>
      </c>
      <c r="E287" s="15"/>
      <c r="F287" s="29">
        <f>SUM(F265:F266)</f>
        <v>60000</v>
      </c>
      <c r="G287" s="66">
        <f>SUM(G267:G286)</f>
        <v>11070</v>
      </c>
      <c r="H287" s="18"/>
    </row>
    <row r="288" spans="1:8" x14ac:dyDescent="0.25">
      <c r="A288" s="12"/>
      <c r="B288" s="12"/>
      <c r="C288" s="12"/>
      <c r="D288" s="12"/>
      <c r="E288" s="12"/>
      <c r="F288" s="12"/>
      <c r="G288" s="4"/>
      <c r="H288" s="12"/>
    </row>
    <row r="289" spans="1:8" ht="15.75" x14ac:dyDescent="0.25">
      <c r="A289" s="12"/>
      <c r="B289" s="12"/>
      <c r="C289" s="12"/>
      <c r="D289" s="13" t="s">
        <v>156</v>
      </c>
      <c r="E289" s="45"/>
      <c r="F289" s="46">
        <f>F287-G287</f>
        <v>48930</v>
      </c>
      <c r="G289" s="4"/>
      <c r="H289" s="12"/>
    </row>
    <row r="291" spans="1:8" ht="15.75" x14ac:dyDescent="0.25">
      <c r="A291" s="13" t="s">
        <v>1088</v>
      </c>
      <c r="B291" s="12"/>
      <c r="C291" s="12"/>
      <c r="D291" s="12"/>
      <c r="E291" s="12"/>
      <c r="F291" s="12"/>
      <c r="G291" s="4"/>
      <c r="H291" s="12"/>
    </row>
    <row r="292" spans="1:8" ht="15.75" x14ac:dyDescent="0.25">
      <c r="A292" s="13" t="s">
        <v>159</v>
      </c>
      <c r="B292" s="12"/>
      <c r="C292" s="12"/>
      <c r="D292" s="12"/>
      <c r="E292" s="12"/>
      <c r="F292" s="12"/>
      <c r="G292" s="4"/>
      <c r="H292" s="12"/>
    </row>
    <row r="293" spans="1:8" x14ac:dyDescent="0.25">
      <c r="A293" s="12"/>
      <c r="B293" s="12"/>
      <c r="C293" s="12"/>
      <c r="D293" s="12"/>
      <c r="E293" s="12"/>
      <c r="F293" s="12"/>
      <c r="G293" s="4"/>
      <c r="H293" s="12"/>
    </row>
    <row r="294" spans="1:8" ht="45" x14ac:dyDescent="0.25">
      <c r="A294" s="20" t="s">
        <v>21</v>
      </c>
      <c r="B294" s="11" t="s">
        <v>160</v>
      </c>
      <c r="C294" s="11" t="s">
        <v>265</v>
      </c>
      <c r="D294" s="30" t="s">
        <v>152</v>
      </c>
      <c r="E294" s="14" t="s">
        <v>153</v>
      </c>
      <c r="F294" s="19" t="s">
        <v>22</v>
      </c>
      <c r="G294" s="59" t="s">
        <v>154</v>
      </c>
      <c r="H294" s="25" t="s">
        <v>155</v>
      </c>
    </row>
    <row r="295" spans="1:8" x14ac:dyDescent="0.25">
      <c r="A295" s="47"/>
      <c r="B295" s="48"/>
      <c r="C295" s="55"/>
      <c r="D295" s="111"/>
      <c r="E295" s="34"/>
      <c r="F295" s="110">
        <v>100000</v>
      </c>
      <c r="G295" s="60"/>
      <c r="H295" s="35"/>
    </row>
    <row r="296" spans="1:8" x14ac:dyDescent="0.25">
      <c r="A296" s="50"/>
      <c r="B296" s="32"/>
      <c r="C296" s="56"/>
      <c r="D296" s="111"/>
      <c r="E296" s="112"/>
      <c r="F296" s="113"/>
      <c r="G296" s="61"/>
      <c r="H296" s="27"/>
    </row>
    <row r="297" spans="1:8" x14ac:dyDescent="0.25">
      <c r="A297" s="75">
        <v>1</v>
      </c>
      <c r="B297" s="122"/>
      <c r="C297" s="123"/>
      <c r="D297" s="93" t="s">
        <v>1089</v>
      </c>
      <c r="E297" s="94"/>
      <c r="F297" s="95"/>
      <c r="G297" s="97">
        <v>10000</v>
      </c>
      <c r="H297" s="109"/>
    </row>
    <row r="298" spans="1:8" x14ac:dyDescent="0.25">
      <c r="A298" s="31">
        <v>2</v>
      </c>
      <c r="B298" s="122"/>
      <c r="C298" s="123"/>
      <c r="D298" s="93" t="s">
        <v>1165</v>
      </c>
      <c r="E298" s="107"/>
      <c r="F298" s="107"/>
      <c r="G298" s="108">
        <v>1500</v>
      </c>
      <c r="H298" s="126"/>
    </row>
    <row r="299" spans="1:8" x14ac:dyDescent="0.25">
      <c r="A299" s="31">
        <v>3</v>
      </c>
      <c r="B299" s="122"/>
      <c r="C299" s="123"/>
      <c r="D299" s="93" t="s">
        <v>1095</v>
      </c>
      <c r="E299" s="107"/>
      <c r="F299" s="107"/>
      <c r="G299" s="108">
        <v>2937</v>
      </c>
      <c r="H299" s="126"/>
    </row>
    <row r="300" spans="1:8" x14ac:dyDescent="0.25">
      <c r="A300" s="31">
        <v>4</v>
      </c>
      <c r="B300" s="122"/>
      <c r="C300" s="123"/>
      <c r="D300" s="104" t="s">
        <v>1111</v>
      </c>
      <c r="E300" s="124"/>
      <c r="F300" s="44"/>
      <c r="G300" s="61">
        <v>1450</v>
      </c>
      <c r="H300" s="26" t="s">
        <v>1112</v>
      </c>
    </row>
    <row r="301" spans="1:8" x14ac:dyDescent="0.25">
      <c r="A301" s="31">
        <v>5</v>
      </c>
      <c r="B301" s="122"/>
      <c r="C301" s="123"/>
      <c r="D301" s="104" t="s">
        <v>1138</v>
      </c>
      <c r="E301" s="124"/>
      <c r="F301" s="44"/>
      <c r="G301" s="61">
        <v>21034.639999999999</v>
      </c>
      <c r="H301" s="26"/>
    </row>
    <row r="302" spans="1:8" x14ac:dyDescent="0.25">
      <c r="A302" s="31">
        <v>6</v>
      </c>
      <c r="B302" s="122"/>
      <c r="C302" s="123"/>
      <c r="D302" s="104" t="s">
        <v>1139</v>
      </c>
      <c r="E302" s="124"/>
      <c r="F302" s="44"/>
      <c r="G302" s="61">
        <v>4770</v>
      </c>
      <c r="H302" s="26"/>
    </row>
    <row r="303" spans="1:8" x14ac:dyDescent="0.25">
      <c r="A303" s="31">
        <v>7</v>
      </c>
      <c r="B303" s="122"/>
      <c r="C303" s="123"/>
      <c r="D303" s="104" t="s">
        <v>1151</v>
      </c>
      <c r="E303" s="124"/>
      <c r="F303" s="44"/>
      <c r="G303" s="61">
        <v>5000</v>
      </c>
      <c r="H303" s="26" t="s">
        <v>1152</v>
      </c>
    </row>
    <row r="304" spans="1:8" x14ac:dyDescent="0.25">
      <c r="A304" s="121">
        <v>8</v>
      </c>
      <c r="B304" s="122"/>
      <c r="C304" s="122"/>
      <c r="D304" s="104" t="s">
        <v>1155</v>
      </c>
      <c r="E304" s="124"/>
      <c r="F304" s="44"/>
      <c r="G304" s="61">
        <v>17120</v>
      </c>
      <c r="H304" s="69" t="s">
        <v>1156</v>
      </c>
    </row>
    <row r="305" spans="1:8" x14ac:dyDescent="0.25">
      <c r="A305" s="121">
        <v>9</v>
      </c>
      <c r="B305" s="122"/>
      <c r="C305" s="122"/>
      <c r="D305" s="104" t="s">
        <v>1157</v>
      </c>
      <c r="E305" s="124"/>
      <c r="F305" s="44"/>
      <c r="G305" s="61">
        <v>1180</v>
      </c>
      <c r="H305" s="69" t="s">
        <v>1158</v>
      </c>
    </row>
    <row r="306" spans="1:8" x14ac:dyDescent="0.25">
      <c r="A306" s="121">
        <v>10</v>
      </c>
      <c r="B306" s="122"/>
      <c r="C306" s="122"/>
      <c r="D306" s="104" t="s">
        <v>1159</v>
      </c>
      <c r="E306" s="124"/>
      <c r="F306" s="44"/>
      <c r="G306" s="61">
        <v>540</v>
      </c>
      <c r="H306" s="69" t="s">
        <v>1160</v>
      </c>
    </row>
    <row r="307" spans="1:8" x14ac:dyDescent="0.25">
      <c r="A307" s="121">
        <v>11</v>
      </c>
      <c r="B307" s="122"/>
      <c r="C307" s="122"/>
      <c r="D307" s="104" t="s">
        <v>1161</v>
      </c>
      <c r="E307" s="124"/>
      <c r="F307" s="44"/>
      <c r="G307" s="61">
        <v>920</v>
      </c>
      <c r="H307" s="69" t="s">
        <v>1162</v>
      </c>
    </row>
    <row r="308" spans="1:8" x14ac:dyDescent="0.25">
      <c r="A308" s="121">
        <v>12</v>
      </c>
      <c r="B308" s="122"/>
      <c r="C308" s="122"/>
      <c r="D308" s="104" t="s">
        <v>1163</v>
      </c>
      <c r="E308" s="124"/>
      <c r="F308" s="44"/>
      <c r="G308" s="61">
        <v>10000</v>
      </c>
      <c r="H308" s="69" t="s">
        <v>1164</v>
      </c>
    </row>
    <row r="309" spans="1:8" x14ac:dyDescent="0.25">
      <c r="A309" s="121">
        <v>13</v>
      </c>
      <c r="B309" s="122"/>
      <c r="C309" s="122"/>
      <c r="D309" s="125" t="s">
        <v>1172</v>
      </c>
      <c r="E309" s="124"/>
      <c r="F309" s="44"/>
      <c r="G309" s="61">
        <v>3708</v>
      </c>
      <c r="H309" s="69" t="s">
        <v>1173</v>
      </c>
    </row>
    <row r="310" spans="1:8" x14ac:dyDescent="0.25">
      <c r="A310" s="121">
        <v>14</v>
      </c>
      <c r="B310" s="122"/>
      <c r="C310" s="122"/>
      <c r="D310" s="125" t="s">
        <v>1258</v>
      </c>
      <c r="E310" s="124"/>
      <c r="F310" s="44"/>
      <c r="G310" s="61">
        <v>4100</v>
      </c>
      <c r="H310" s="69" t="s">
        <v>1259</v>
      </c>
    </row>
    <row r="311" spans="1:8" x14ac:dyDescent="0.25">
      <c r="A311" s="121">
        <v>15</v>
      </c>
      <c r="B311" s="122"/>
      <c r="C311" s="122"/>
      <c r="D311" s="125" t="s">
        <v>1266</v>
      </c>
      <c r="E311" s="124"/>
      <c r="F311" s="44"/>
      <c r="G311" s="61">
        <v>1500</v>
      </c>
      <c r="H311" s="69" t="s">
        <v>1267</v>
      </c>
    </row>
    <row r="312" spans="1:8" x14ac:dyDescent="0.25">
      <c r="A312" s="121">
        <v>16</v>
      </c>
      <c r="B312" s="122"/>
      <c r="C312" s="122"/>
      <c r="D312" s="104" t="s">
        <v>1343</v>
      </c>
      <c r="E312" s="124"/>
      <c r="F312" s="44"/>
      <c r="G312" s="61">
        <v>170</v>
      </c>
      <c r="H312" s="69" t="s">
        <v>1344</v>
      </c>
    </row>
    <row r="313" spans="1:8" x14ac:dyDescent="0.25">
      <c r="A313" s="69"/>
      <c r="B313" s="125"/>
      <c r="C313" s="125"/>
      <c r="D313" s="125"/>
      <c r="E313" s="125"/>
      <c r="F313" s="125"/>
      <c r="G313" s="125"/>
      <c r="H313" s="69"/>
    </row>
    <row r="314" spans="1:8" x14ac:dyDescent="0.25">
      <c r="A314" s="121"/>
      <c r="B314" s="32"/>
      <c r="C314" s="32"/>
      <c r="D314" s="69"/>
      <c r="E314" s="23"/>
      <c r="F314" s="39"/>
      <c r="G314" s="63"/>
      <c r="H314" s="69"/>
    </row>
    <row r="315" spans="1:8" x14ac:dyDescent="0.25">
      <c r="A315" s="121"/>
      <c r="B315" s="32"/>
      <c r="C315" s="32"/>
      <c r="D315" s="69"/>
      <c r="E315" s="23"/>
      <c r="F315" s="39"/>
      <c r="G315" s="63"/>
      <c r="H315" s="69"/>
    </row>
    <row r="316" spans="1:8" x14ac:dyDescent="0.25">
      <c r="A316" s="52"/>
      <c r="B316" s="33"/>
      <c r="C316" s="33"/>
      <c r="D316" s="90"/>
      <c r="E316" s="91"/>
      <c r="F316" s="87"/>
      <c r="G316" s="88"/>
      <c r="H316" s="53"/>
    </row>
    <row r="317" spans="1:8" ht="15.75" thickBot="1" x14ac:dyDescent="0.3">
      <c r="A317" s="17"/>
      <c r="B317" s="16"/>
      <c r="C317" s="16"/>
      <c r="D317" s="16" t="s">
        <v>210</v>
      </c>
      <c r="E317" s="15"/>
      <c r="F317" s="29">
        <f>SUM(F295:F296)</f>
        <v>100000</v>
      </c>
      <c r="G317" s="66">
        <f>SUM(G297:G316)</f>
        <v>85929.64</v>
      </c>
      <c r="H317" s="18"/>
    </row>
    <row r="318" spans="1:8" x14ac:dyDescent="0.25">
      <c r="A318" s="12"/>
      <c r="B318" s="12"/>
      <c r="C318" s="12"/>
      <c r="D318" s="12"/>
      <c r="E318" s="12"/>
      <c r="F318" s="12"/>
      <c r="G318" s="4"/>
      <c r="H318" s="12"/>
    </row>
    <row r="319" spans="1:8" ht="15.75" x14ac:dyDescent="0.25">
      <c r="A319" s="12"/>
      <c r="B319" s="12"/>
      <c r="C319" s="12"/>
      <c r="D319" s="13" t="s">
        <v>156</v>
      </c>
      <c r="E319" s="45"/>
      <c r="F319" s="46">
        <f>F317-G317</f>
        <v>14070.36</v>
      </c>
      <c r="G319" s="4"/>
      <c r="H319" s="12"/>
    </row>
    <row r="322" spans="1:8" ht="15.75" x14ac:dyDescent="0.25">
      <c r="A322" s="13" t="s">
        <v>1182</v>
      </c>
      <c r="B322" s="12"/>
      <c r="C322" s="12"/>
      <c r="D322" s="12"/>
      <c r="E322" s="12"/>
      <c r="F322" s="12"/>
      <c r="G322" s="4"/>
      <c r="H322" s="12"/>
    </row>
    <row r="323" spans="1:8" ht="15.75" x14ac:dyDescent="0.25">
      <c r="A323" s="13" t="s">
        <v>159</v>
      </c>
      <c r="B323" s="12"/>
      <c r="C323" s="12"/>
      <c r="D323" s="12"/>
      <c r="E323" s="12"/>
      <c r="F323" s="12"/>
      <c r="G323" s="4"/>
      <c r="H323" s="12"/>
    </row>
    <row r="324" spans="1:8" x14ac:dyDescent="0.25">
      <c r="A324" s="12"/>
      <c r="B324" s="12"/>
      <c r="C324" s="12"/>
      <c r="D324" s="12"/>
      <c r="E324" s="12"/>
      <c r="F324" s="12"/>
      <c r="G324" s="4"/>
      <c r="H324" s="12"/>
    </row>
    <row r="325" spans="1:8" s="12" customFormat="1" ht="45" x14ac:dyDescent="0.25">
      <c r="A325" s="20" t="s">
        <v>21</v>
      </c>
      <c r="B325" s="11" t="s">
        <v>160</v>
      </c>
      <c r="C325" s="11" t="s">
        <v>265</v>
      </c>
      <c r="D325" s="30" t="s">
        <v>152</v>
      </c>
      <c r="E325" s="14" t="s">
        <v>153</v>
      </c>
      <c r="F325" s="19" t="s">
        <v>22</v>
      </c>
      <c r="G325" s="59" t="s">
        <v>154</v>
      </c>
      <c r="H325" s="25" t="s">
        <v>155</v>
      </c>
    </row>
    <row r="326" spans="1:8" x14ac:dyDescent="0.25">
      <c r="A326" s="47"/>
      <c r="B326" s="48"/>
      <c r="C326" s="55"/>
      <c r="D326" s="111"/>
      <c r="E326" s="34"/>
      <c r="F326" s="110">
        <v>159000</v>
      </c>
      <c r="G326" s="60"/>
      <c r="H326" s="35"/>
    </row>
    <row r="327" spans="1:8" x14ac:dyDescent="0.25">
      <c r="A327" s="75">
        <v>1</v>
      </c>
      <c r="B327" s="32"/>
      <c r="C327" s="56"/>
      <c r="D327" s="153" t="s">
        <v>1183</v>
      </c>
      <c r="E327" s="112"/>
      <c r="F327" s="113"/>
      <c r="G327" s="61">
        <v>35401.86</v>
      </c>
      <c r="H327" s="27" t="s">
        <v>1184</v>
      </c>
    </row>
    <row r="328" spans="1:8" x14ac:dyDescent="0.25">
      <c r="A328" s="75">
        <v>2</v>
      </c>
      <c r="B328" s="122"/>
      <c r="C328" s="123"/>
      <c r="D328" s="104" t="s">
        <v>1185</v>
      </c>
      <c r="E328" s="124"/>
      <c r="F328" s="44"/>
      <c r="G328" s="61">
        <v>600</v>
      </c>
      <c r="H328" s="154" t="s">
        <v>1186</v>
      </c>
    </row>
    <row r="329" spans="1:8" x14ac:dyDescent="0.25">
      <c r="A329" s="75">
        <v>3</v>
      </c>
      <c r="B329" s="122"/>
      <c r="C329" s="123"/>
      <c r="D329" s="104" t="s">
        <v>1210</v>
      </c>
      <c r="E329" s="105"/>
      <c r="F329" s="105"/>
      <c r="G329" s="62">
        <v>1540</v>
      </c>
      <c r="H329" s="106" t="s">
        <v>1187</v>
      </c>
    </row>
    <row r="330" spans="1:8" x14ac:dyDescent="0.25">
      <c r="A330" s="31">
        <v>3</v>
      </c>
      <c r="B330" s="122"/>
      <c r="C330" s="123"/>
      <c r="D330" s="104" t="s">
        <v>1199</v>
      </c>
      <c r="E330" s="124"/>
      <c r="F330" s="44"/>
      <c r="G330" s="61">
        <f>9000*2.6</f>
        <v>23400</v>
      </c>
      <c r="H330" s="26" t="s">
        <v>1200</v>
      </c>
    </row>
    <row r="331" spans="1:8" x14ac:dyDescent="0.25">
      <c r="A331" s="31"/>
      <c r="B331" s="122"/>
      <c r="C331" s="123"/>
      <c r="D331" s="104" t="s">
        <v>1211</v>
      </c>
      <c r="E331" s="124"/>
      <c r="F331" s="44"/>
      <c r="G331" s="61">
        <v>616</v>
      </c>
      <c r="H331" s="26" t="s">
        <v>1212</v>
      </c>
    </row>
    <row r="332" spans="1:8" x14ac:dyDescent="0.25">
      <c r="A332" s="31"/>
      <c r="B332" s="122"/>
      <c r="C332" s="123"/>
      <c r="D332" s="104" t="s">
        <v>1368</v>
      </c>
      <c r="E332" s="124"/>
      <c r="F332" s="44"/>
      <c r="G332" s="61">
        <v>400</v>
      </c>
      <c r="H332" s="26" t="s">
        <v>1244</v>
      </c>
    </row>
    <row r="333" spans="1:8" x14ac:dyDescent="0.25">
      <c r="A333" s="31"/>
      <c r="B333" s="122"/>
      <c r="C333" s="123"/>
      <c r="D333" s="104" t="s">
        <v>1367</v>
      </c>
      <c r="E333" s="124"/>
      <c r="F333" s="44"/>
      <c r="G333" s="61">
        <v>700</v>
      </c>
      <c r="H333" s="26" t="s">
        <v>1366</v>
      </c>
    </row>
    <row r="334" spans="1:8" x14ac:dyDescent="0.25">
      <c r="A334" s="31"/>
      <c r="B334" s="122"/>
      <c r="C334" s="123"/>
      <c r="D334" s="104" t="s">
        <v>1381</v>
      </c>
      <c r="E334" s="124"/>
      <c r="F334" s="44"/>
      <c r="G334" s="61">
        <v>5000</v>
      </c>
      <c r="H334" s="26" t="s">
        <v>1382</v>
      </c>
    </row>
    <row r="335" spans="1:8" x14ac:dyDescent="0.25">
      <c r="A335" s="31"/>
      <c r="B335" s="122"/>
      <c r="C335" s="123"/>
      <c r="D335" s="104" t="s">
        <v>1389</v>
      </c>
      <c r="E335" s="124"/>
      <c r="F335" s="44"/>
      <c r="G335" s="61">
        <v>750</v>
      </c>
      <c r="H335" s="26" t="s">
        <v>1390</v>
      </c>
    </row>
    <row r="336" spans="1:8" x14ac:dyDescent="0.25">
      <c r="A336" s="31"/>
      <c r="B336" s="122"/>
      <c r="C336" s="122"/>
      <c r="D336" s="104" t="s">
        <v>1391</v>
      </c>
      <c r="E336" s="124"/>
      <c r="F336" s="44"/>
      <c r="G336" s="61">
        <v>9000</v>
      </c>
      <c r="H336" s="26" t="s">
        <v>1392</v>
      </c>
    </row>
    <row r="337" spans="1:8" x14ac:dyDescent="0.25">
      <c r="A337" s="31"/>
      <c r="B337" s="122"/>
      <c r="C337" s="122"/>
      <c r="D337" s="104" t="s">
        <v>1394</v>
      </c>
      <c r="E337" s="124"/>
      <c r="F337" s="44"/>
      <c r="G337" s="68">
        <v>10888</v>
      </c>
      <c r="H337" s="26" t="s">
        <v>1395</v>
      </c>
    </row>
    <row r="338" spans="1:8" x14ac:dyDescent="0.25">
      <c r="A338" s="31"/>
      <c r="B338" s="122"/>
      <c r="C338" s="122"/>
      <c r="D338" s="104" t="s">
        <v>1396</v>
      </c>
      <c r="E338" s="124"/>
      <c r="F338" s="44"/>
      <c r="G338" s="68">
        <v>260</v>
      </c>
      <c r="H338" s="26" t="s">
        <v>1397</v>
      </c>
    </row>
    <row r="339" spans="1:8" x14ac:dyDescent="0.25">
      <c r="A339" s="31"/>
      <c r="B339" s="122"/>
      <c r="C339" s="122"/>
      <c r="D339" s="125" t="s">
        <v>1398</v>
      </c>
      <c r="E339" s="124"/>
      <c r="F339" s="44"/>
      <c r="G339" s="68">
        <v>720</v>
      </c>
      <c r="H339" s="27" t="s">
        <v>1399</v>
      </c>
    </row>
    <row r="340" spans="1:8" s="12" customFormat="1" x14ac:dyDescent="0.25">
      <c r="A340" s="131"/>
      <c r="B340" s="158"/>
      <c r="C340" s="158"/>
      <c r="D340" s="159" t="s">
        <v>1400</v>
      </c>
      <c r="E340" s="160"/>
      <c r="F340" s="161"/>
      <c r="G340" s="162">
        <v>500</v>
      </c>
      <c r="H340" s="28" t="s">
        <v>1401</v>
      </c>
    </row>
    <row r="341" spans="1:8" s="12" customFormat="1" x14ac:dyDescent="0.25">
      <c r="A341" s="131"/>
      <c r="B341" s="158"/>
      <c r="C341" s="158"/>
      <c r="D341" s="159" t="s">
        <v>1404</v>
      </c>
      <c r="E341" s="160"/>
      <c r="F341" s="161"/>
      <c r="G341" s="162">
        <v>34240</v>
      </c>
      <c r="H341" s="28" t="s">
        <v>1405</v>
      </c>
    </row>
    <row r="342" spans="1:8" s="12" customFormat="1" x14ac:dyDescent="0.25">
      <c r="A342" s="131"/>
      <c r="B342" s="158"/>
      <c r="C342" s="158"/>
      <c r="D342" s="159"/>
      <c r="E342" s="160"/>
      <c r="F342" s="161"/>
      <c r="G342" s="162"/>
      <c r="H342" s="28"/>
    </row>
    <row r="343" spans="1:8" s="12" customFormat="1" x14ac:dyDescent="0.25">
      <c r="A343" s="131"/>
      <c r="B343" s="158"/>
      <c r="C343" s="158"/>
      <c r="D343" s="159"/>
      <c r="E343" s="160"/>
      <c r="F343" s="161"/>
      <c r="G343" s="162"/>
      <c r="H343" s="28"/>
    </row>
    <row r="344" spans="1:8" x14ac:dyDescent="0.25">
      <c r="A344" s="52"/>
      <c r="B344" s="33"/>
      <c r="C344" s="33"/>
      <c r="D344" s="90"/>
      <c r="E344" s="91"/>
      <c r="F344" s="87"/>
      <c r="G344" s="88"/>
      <c r="H344" s="53"/>
    </row>
    <row r="345" spans="1:8" ht="15.75" thickBot="1" x14ac:dyDescent="0.3">
      <c r="A345" s="17"/>
      <c r="B345" s="16"/>
      <c r="C345" s="16"/>
      <c r="D345" s="16"/>
      <c r="E345" s="15"/>
      <c r="F345" s="29">
        <f>SUM(F326:F344)</f>
        <v>159000</v>
      </c>
      <c r="G345" s="66">
        <f>SUM(G327:G344)</f>
        <v>124015.86</v>
      </c>
      <c r="H345" s="18"/>
    </row>
    <row r="346" spans="1:8" x14ac:dyDescent="0.25">
      <c r="A346" s="12"/>
      <c r="B346" s="12"/>
      <c r="C346" s="12"/>
      <c r="D346" s="12"/>
      <c r="E346" s="12"/>
      <c r="F346" s="12"/>
      <c r="G346" s="4"/>
      <c r="H346" s="12"/>
    </row>
    <row r="347" spans="1:8" ht="15.75" x14ac:dyDescent="0.25">
      <c r="A347" s="12"/>
      <c r="B347" s="12"/>
      <c r="C347" s="12"/>
      <c r="D347" s="13" t="s">
        <v>156</v>
      </c>
      <c r="E347" s="45"/>
      <c r="F347" s="46">
        <f>F345-G345</f>
        <v>34984.14</v>
      </c>
      <c r="G347" s="4"/>
      <c r="H347" s="1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rowBreaks count="3" manualBreakCount="3">
    <brk id="181" max="16383" man="1"/>
    <brk id="205" max="16383" man="1"/>
    <brk id="227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6"/>
  <sheetViews>
    <sheetView workbookViewId="0">
      <selection activeCell="H12" sqref="H12"/>
    </sheetView>
  </sheetViews>
  <sheetFormatPr defaultRowHeight="15" x14ac:dyDescent="0.25"/>
  <cols>
    <col min="2" max="3" width="10.140625" bestFit="1" customWidth="1"/>
    <col min="4" max="4" width="44.85546875" bestFit="1" customWidth="1"/>
    <col min="5" max="5" width="10.7109375" customWidth="1"/>
    <col min="6" max="6" width="13" customWidth="1"/>
    <col min="7" max="7" width="14.28515625" customWidth="1"/>
    <col min="8" max="8" width="13.42578125" customWidth="1"/>
  </cols>
  <sheetData>
    <row r="2" spans="1:8" ht="15.75" x14ac:dyDescent="0.25">
      <c r="A2" s="13" t="s">
        <v>552</v>
      </c>
      <c r="B2" s="12"/>
      <c r="C2" s="12"/>
      <c r="D2" s="12"/>
      <c r="E2" s="12"/>
      <c r="F2" s="12"/>
      <c r="G2" s="4"/>
      <c r="H2" s="12"/>
    </row>
    <row r="3" spans="1:8" ht="15.75" x14ac:dyDescent="0.25">
      <c r="A3" s="13" t="s">
        <v>159</v>
      </c>
      <c r="B3" s="12"/>
      <c r="C3" s="12"/>
      <c r="D3" s="12"/>
      <c r="E3" s="12"/>
      <c r="F3" s="12"/>
      <c r="G3" s="4"/>
      <c r="H3" s="12"/>
    </row>
    <row r="4" spans="1:8" x14ac:dyDescent="0.25">
      <c r="A4" s="12"/>
      <c r="B4" s="12"/>
      <c r="C4" s="12"/>
      <c r="D4" s="12"/>
      <c r="E4" s="12"/>
      <c r="F4" s="12"/>
      <c r="G4" s="4"/>
      <c r="H4" s="12"/>
    </row>
    <row r="5" spans="1:8" ht="45" x14ac:dyDescent="0.25">
      <c r="A5" s="20" t="s">
        <v>21</v>
      </c>
      <c r="B5" s="11" t="s">
        <v>160</v>
      </c>
      <c r="C5" s="11" t="s">
        <v>265</v>
      </c>
      <c r="D5" s="30" t="s">
        <v>152</v>
      </c>
      <c r="E5" s="14" t="s">
        <v>153</v>
      </c>
      <c r="F5" s="19" t="s">
        <v>22</v>
      </c>
      <c r="G5" s="59" t="s">
        <v>154</v>
      </c>
      <c r="H5" s="25" t="s">
        <v>155</v>
      </c>
    </row>
    <row r="6" spans="1:8" x14ac:dyDescent="0.25">
      <c r="A6" s="47"/>
      <c r="B6" s="48"/>
      <c r="C6" s="55"/>
      <c r="D6" s="49" t="s">
        <v>158</v>
      </c>
      <c r="E6" s="34"/>
      <c r="F6" s="36">
        <f>'Master List'!C107</f>
        <v>10000</v>
      </c>
      <c r="G6" s="60"/>
      <c r="H6" s="35"/>
    </row>
    <row r="7" spans="1:8" x14ac:dyDescent="0.25">
      <c r="A7" s="50"/>
      <c r="B7" s="32"/>
      <c r="C7" s="56"/>
      <c r="D7" s="27"/>
      <c r="E7" s="23"/>
      <c r="F7" s="39"/>
      <c r="G7" s="61"/>
      <c r="H7" s="27"/>
    </row>
    <row r="8" spans="1:8" x14ac:dyDescent="0.25">
      <c r="A8" s="31">
        <v>1</v>
      </c>
      <c r="B8" s="32">
        <v>41788</v>
      </c>
      <c r="C8" s="56" t="s">
        <v>553</v>
      </c>
      <c r="D8" s="27" t="s">
        <v>554</v>
      </c>
      <c r="E8" s="22"/>
      <c r="F8" s="38"/>
      <c r="G8" s="62">
        <v>4000</v>
      </c>
      <c r="H8" s="26"/>
    </row>
    <row r="9" spans="1:8" x14ac:dyDescent="0.25">
      <c r="A9" s="31">
        <v>2</v>
      </c>
      <c r="B9" s="32"/>
      <c r="C9" s="139"/>
      <c r="D9" s="93" t="s">
        <v>1006</v>
      </c>
      <c r="E9" s="94"/>
      <c r="F9" s="95"/>
      <c r="G9" s="97">
        <v>2202</v>
      </c>
      <c r="H9" s="109" t="s">
        <v>1007</v>
      </c>
    </row>
    <row r="10" spans="1:8" x14ac:dyDescent="0.25">
      <c r="A10" s="31">
        <v>3</v>
      </c>
      <c r="B10" s="32"/>
      <c r="C10" s="56"/>
      <c r="D10" s="27" t="s">
        <v>1337</v>
      </c>
      <c r="E10" s="23"/>
      <c r="F10" s="39"/>
      <c r="G10" s="61">
        <v>4000</v>
      </c>
      <c r="H10" s="26" t="s">
        <v>1338</v>
      </c>
    </row>
    <row r="11" spans="1:8" x14ac:dyDescent="0.25">
      <c r="A11" s="31">
        <v>4</v>
      </c>
      <c r="B11" s="32"/>
      <c r="C11" s="56"/>
      <c r="D11" s="27" t="s">
        <v>1383</v>
      </c>
      <c r="E11" s="23"/>
      <c r="F11" s="39"/>
      <c r="G11" s="61">
        <v>2636</v>
      </c>
      <c r="H11" s="26" t="s">
        <v>1384</v>
      </c>
    </row>
    <row r="12" spans="1:8" x14ac:dyDescent="0.25">
      <c r="A12" s="31">
        <v>5</v>
      </c>
      <c r="B12" s="32"/>
      <c r="C12" s="56"/>
      <c r="D12" s="27"/>
      <c r="E12" s="23"/>
      <c r="F12" s="39"/>
      <c r="G12" s="61"/>
      <c r="H12" s="27"/>
    </row>
    <row r="13" spans="1:8" x14ac:dyDescent="0.25">
      <c r="A13" s="31">
        <v>6</v>
      </c>
      <c r="B13" s="32"/>
      <c r="C13" s="56"/>
      <c r="D13" s="27"/>
      <c r="E13" s="23"/>
      <c r="F13" s="39"/>
      <c r="G13" s="61"/>
      <c r="H13" s="27"/>
    </row>
    <row r="14" spans="1:8" x14ac:dyDescent="0.25">
      <c r="A14" s="31"/>
      <c r="B14" s="32"/>
      <c r="C14" s="56"/>
      <c r="D14" s="27"/>
      <c r="E14" s="23"/>
      <c r="F14" s="39"/>
      <c r="G14" s="64"/>
      <c r="H14" s="27"/>
    </row>
    <row r="15" spans="1:8" x14ac:dyDescent="0.25">
      <c r="A15" s="31"/>
      <c r="B15" s="32"/>
      <c r="C15" s="56"/>
      <c r="D15" s="51"/>
      <c r="E15" s="24"/>
      <c r="F15" s="41"/>
      <c r="G15" s="65"/>
      <c r="H15" s="28"/>
    </row>
    <row r="16" spans="1:8" x14ac:dyDescent="0.25">
      <c r="A16" s="31"/>
      <c r="B16" s="32"/>
      <c r="C16" s="56"/>
      <c r="D16" s="51"/>
      <c r="E16" s="24"/>
      <c r="F16" s="41"/>
      <c r="G16" s="65"/>
      <c r="H16" s="28"/>
    </row>
    <row r="17" spans="1:8" x14ac:dyDescent="0.25">
      <c r="A17" s="31"/>
      <c r="B17" s="32"/>
      <c r="C17" s="56"/>
      <c r="D17" s="51"/>
      <c r="E17" s="24"/>
      <c r="F17" s="41"/>
      <c r="G17" s="65"/>
      <c r="H17" s="28"/>
    </row>
    <row r="18" spans="1:8" x14ac:dyDescent="0.25">
      <c r="A18" s="52"/>
      <c r="B18" s="33"/>
      <c r="C18" s="57"/>
      <c r="D18" s="53"/>
      <c r="E18" s="24"/>
      <c r="F18" s="41"/>
      <c r="G18" s="65"/>
      <c r="H18" s="28"/>
    </row>
    <row r="19" spans="1:8" ht="15.75" thickBot="1" x14ac:dyDescent="0.3">
      <c r="A19" s="17"/>
      <c r="B19" s="16"/>
      <c r="C19" s="16"/>
      <c r="D19" s="16" t="s">
        <v>210</v>
      </c>
      <c r="E19" s="15"/>
      <c r="F19" s="29">
        <f>SUM(F6:F18)</f>
        <v>10000</v>
      </c>
      <c r="G19" s="66">
        <f>SUM(G8:G18)</f>
        <v>12838</v>
      </c>
      <c r="H19" s="18"/>
    </row>
    <row r="20" spans="1:8" x14ac:dyDescent="0.25">
      <c r="A20" s="12"/>
      <c r="B20" s="12"/>
      <c r="C20" s="12"/>
      <c r="D20" s="12"/>
      <c r="E20" s="12"/>
      <c r="F20" s="12"/>
      <c r="G20" s="4"/>
      <c r="H20" s="12"/>
    </row>
    <row r="21" spans="1:8" ht="15.75" x14ac:dyDescent="0.25">
      <c r="A21" s="12"/>
      <c r="B21" s="12"/>
      <c r="C21" s="12"/>
      <c r="D21" s="13" t="s">
        <v>156</v>
      </c>
      <c r="E21" s="45"/>
      <c r="F21" s="46">
        <f>F19-G19</f>
        <v>-2838</v>
      </c>
      <c r="G21" s="4"/>
      <c r="H21" s="12"/>
    </row>
    <row r="23" spans="1:8" ht="15.75" x14ac:dyDescent="0.25">
      <c r="A23" s="13" t="s">
        <v>555</v>
      </c>
      <c r="B23" s="12"/>
      <c r="C23" s="12"/>
      <c r="D23" s="12"/>
      <c r="E23" s="12"/>
      <c r="F23" s="12"/>
      <c r="G23" s="4"/>
      <c r="H23" s="12"/>
    </row>
    <row r="24" spans="1:8" ht="15.75" x14ac:dyDescent="0.25">
      <c r="A24" s="13" t="s">
        <v>159</v>
      </c>
      <c r="B24" s="12"/>
      <c r="C24" s="12"/>
      <c r="D24" s="12"/>
      <c r="E24" s="12"/>
      <c r="F24" s="12"/>
      <c r="G24" s="4"/>
      <c r="H24" s="12"/>
    </row>
    <row r="25" spans="1:8" x14ac:dyDescent="0.25">
      <c r="A25" s="12"/>
      <c r="B25" s="12"/>
      <c r="C25" s="12"/>
      <c r="D25" s="12"/>
      <c r="E25" s="12"/>
      <c r="F25" s="12"/>
      <c r="G25" s="4"/>
      <c r="H25" s="12"/>
    </row>
    <row r="26" spans="1:8" ht="45" x14ac:dyDescent="0.25">
      <c r="A26" s="20" t="s">
        <v>21</v>
      </c>
      <c r="B26" s="11" t="s">
        <v>160</v>
      </c>
      <c r="C26" s="11" t="s">
        <v>265</v>
      </c>
      <c r="D26" s="30" t="s">
        <v>152</v>
      </c>
      <c r="E26" s="14" t="s">
        <v>153</v>
      </c>
      <c r="F26" s="19" t="s">
        <v>22</v>
      </c>
      <c r="G26" s="59" t="s">
        <v>154</v>
      </c>
      <c r="H26" s="25" t="s">
        <v>155</v>
      </c>
    </row>
    <row r="27" spans="1:8" x14ac:dyDescent="0.25">
      <c r="A27" s="47"/>
      <c r="B27" s="48"/>
      <c r="C27" s="55"/>
      <c r="D27" s="49" t="s">
        <v>158</v>
      </c>
      <c r="E27" s="34"/>
      <c r="F27" s="36">
        <f>'Master List'!C108</f>
        <v>120000</v>
      </c>
      <c r="G27" s="60"/>
      <c r="H27" s="35"/>
    </row>
    <row r="28" spans="1:8" x14ac:dyDescent="0.25">
      <c r="A28" s="50"/>
      <c r="B28" s="32"/>
      <c r="C28" s="56"/>
      <c r="D28" s="27"/>
      <c r="E28" s="23"/>
      <c r="F28" s="39"/>
      <c r="G28" s="61"/>
      <c r="H28" s="27"/>
    </row>
    <row r="29" spans="1:8" x14ac:dyDescent="0.25">
      <c r="A29" s="31">
        <v>1</v>
      </c>
      <c r="B29" s="32">
        <v>41668</v>
      </c>
      <c r="C29" s="56" t="s">
        <v>561</v>
      </c>
      <c r="D29" s="27" t="s">
        <v>598</v>
      </c>
      <c r="E29" s="22"/>
      <c r="F29" s="38"/>
      <c r="G29" s="62">
        <v>1217</v>
      </c>
      <c r="H29" s="26"/>
    </row>
    <row r="30" spans="1:8" x14ac:dyDescent="0.25">
      <c r="A30" s="31">
        <v>2</v>
      </c>
      <c r="B30" s="32">
        <v>41684</v>
      </c>
      <c r="C30" s="56" t="s">
        <v>562</v>
      </c>
      <c r="D30" s="27" t="s">
        <v>599</v>
      </c>
      <c r="E30" s="23"/>
      <c r="F30" s="39"/>
      <c r="G30" s="61">
        <v>1400</v>
      </c>
      <c r="H30" s="26"/>
    </row>
    <row r="31" spans="1:8" x14ac:dyDescent="0.25">
      <c r="A31" s="31">
        <v>3</v>
      </c>
      <c r="B31" s="32">
        <v>41684</v>
      </c>
      <c r="C31" s="56" t="s">
        <v>563</v>
      </c>
      <c r="D31" s="27" t="s">
        <v>600</v>
      </c>
      <c r="E31" s="23"/>
      <c r="F31" s="39"/>
      <c r="G31" s="61">
        <v>100</v>
      </c>
      <c r="H31" s="26"/>
    </row>
    <row r="32" spans="1:8" x14ac:dyDescent="0.25">
      <c r="A32" s="31">
        <v>4</v>
      </c>
      <c r="B32" s="32">
        <v>41684</v>
      </c>
      <c r="C32" s="56" t="s">
        <v>564</v>
      </c>
      <c r="D32" s="27" t="s">
        <v>601</v>
      </c>
      <c r="E32" s="23"/>
      <c r="F32" s="39"/>
      <c r="G32" s="61">
        <v>1500</v>
      </c>
      <c r="H32" s="26"/>
    </row>
    <row r="33" spans="1:8" x14ac:dyDescent="0.25">
      <c r="A33" s="31">
        <v>5</v>
      </c>
      <c r="B33" s="32">
        <v>41694</v>
      </c>
      <c r="C33" s="56" t="s">
        <v>565</v>
      </c>
      <c r="D33" s="27" t="s">
        <v>602</v>
      </c>
      <c r="E33" s="23"/>
      <c r="F33" s="39"/>
      <c r="G33" s="61">
        <v>4000</v>
      </c>
      <c r="H33" s="27"/>
    </row>
    <row r="34" spans="1:8" x14ac:dyDescent="0.25">
      <c r="A34" s="31">
        <v>6</v>
      </c>
      <c r="B34" s="32">
        <v>41694</v>
      </c>
      <c r="C34" s="56" t="s">
        <v>566</v>
      </c>
      <c r="D34" s="27" t="s">
        <v>603</v>
      </c>
      <c r="E34" s="23"/>
      <c r="F34" s="39"/>
      <c r="G34" s="61">
        <v>130</v>
      </c>
      <c r="H34" s="27"/>
    </row>
    <row r="35" spans="1:8" s="12" customFormat="1" x14ac:dyDescent="0.25">
      <c r="A35" s="31">
        <v>7</v>
      </c>
      <c r="B35" s="32">
        <v>41694</v>
      </c>
      <c r="C35" s="56" t="s">
        <v>566</v>
      </c>
      <c r="D35" s="27" t="s">
        <v>604</v>
      </c>
      <c r="E35" s="23"/>
      <c r="F35" s="39"/>
      <c r="G35" s="68">
        <v>100</v>
      </c>
      <c r="H35" s="27"/>
    </row>
    <row r="36" spans="1:8" s="12" customFormat="1" x14ac:dyDescent="0.25">
      <c r="A36" s="31">
        <v>8</v>
      </c>
      <c r="B36" s="32">
        <v>41696</v>
      </c>
      <c r="C36" s="56" t="s">
        <v>567</v>
      </c>
      <c r="D36" s="27" t="s">
        <v>605</v>
      </c>
      <c r="E36" s="23"/>
      <c r="F36" s="39"/>
      <c r="G36" s="68">
        <v>1400</v>
      </c>
      <c r="H36" s="27"/>
    </row>
    <row r="37" spans="1:8" s="12" customFormat="1" x14ac:dyDescent="0.25">
      <c r="A37" s="31">
        <v>9</v>
      </c>
      <c r="B37" s="32">
        <v>41696</v>
      </c>
      <c r="C37" s="56" t="s">
        <v>567</v>
      </c>
      <c r="D37" s="27" t="s">
        <v>606</v>
      </c>
      <c r="E37" s="23"/>
      <c r="F37" s="39"/>
      <c r="G37" s="68">
        <v>4500</v>
      </c>
      <c r="H37" s="27"/>
    </row>
    <row r="38" spans="1:8" s="12" customFormat="1" x14ac:dyDescent="0.25">
      <c r="A38" s="31">
        <v>10</v>
      </c>
      <c r="B38" s="32">
        <v>41696</v>
      </c>
      <c r="C38" s="56" t="s">
        <v>567</v>
      </c>
      <c r="D38" s="27" t="s">
        <v>607</v>
      </c>
      <c r="E38" s="23"/>
      <c r="F38" s="39"/>
      <c r="G38" s="68">
        <v>100</v>
      </c>
      <c r="H38" s="27"/>
    </row>
    <row r="39" spans="1:8" s="12" customFormat="1" x14ac:dyDescent="0.25">
      <c r="A39" s="31">
        <v>11</v>
      </c>
      <c r="B39" s="32">
        <v>41696</v>
      </c>
      <c r="C39" s="56" t="s">
        <v>568</v>
      </c>
      <c r="D39" s="27" t="s">
        <v>608</v>
      </c>
      <c r="E39" s="23"/>
      <c r="F39" s="39"/>
      <c r="G39" s="68">
        <v>100</v>
      </c>
      <c r="H39" s="27"/>
    </row>
    <row r="40" spans="1:8" s="12" customFormat="1" x14ac:dyDescent="0.25">
      <c r="A40" s="31">
        <v>12</v>
      </c>
      <c r="B40" s="32">
        <v>41696</v>
      </c>
      <c r="C40" s="56" t="s">
        <v>569</v>
      </c>
      <c r="D40" s="27" t="s">
        <v>609</v>
      </c>
      <c r="E40" s="23"/>
      <c r="F40" s="39"/>
      <c r="G40" s="68">
        <v>1000</v>
      </c>
      <c r="H40" s="27"/>
    </row>
    <row r="41" spans="1:8" s="12" customFormat="1" x14ac:dyDescent="0.25">
      <c r="A41" s="31">
        <v>13</v>
      </c>
      <c r="B41" s="32">
        <v>41696</v>
      </c>
      <c r="C41" s="56" t="s">
        <v>570</v>
      </c>
      <c r="D41" s="27" t="s">
        <v>610</v>
      </c>
      <c r="E41" s="23"/>
      <c r="F41" s="39"/>
      <c r="G41" s="68">
        <v>50</v>
      </c>
      <c r="H41" s="27"/>
    </row>
    <row r="42" spans="1:8" s="12" customFormat="1" x14ac:dyDescent="0.25">
      <c r="A42" s="31">
        <v>14</v>
      </c>
      <c r="B42" s="32">
        <v>41696</v>
      </c>
      <c r="C42" s="56" t="s">
        <v>570</v>
      </c>
      <c r="D42" s="27" t="s">
        <v>611</v>
      </c>
      <c r="E42" s="23"/>
      <c r="F42" s="39"/>
      <c r="G42" s="68">
        <v>50</v>
      </c>
      <c r="H42" s="27"/>
    </row>
    <row r="43" spans="1:8" s="12" customFormat="1" x14ac:dyDescent="0.25">
      <c r="A43" s="31">
        <v>15</v>
      </c>
      <c r="B43" s="32">
        <v>41696</v>
      </c>
      <c r="C43" s="56" t="s">
        <v>570</v>
      </c>
      <c r="D43" s="27" t="s">
        <v>612</v>
      </c>
      <c r="E43" s="23"/>
      <c r="F43" s="39"/>
      <c r="G43" s="68">
        <v>50</v>
      </c>
      <c r="H43" s="27"/>
    </row>
    <row r="44" spans="1:8" s="12" customFormat="1" x14ac:dyDescent="0.25">
      <c r="A44" s="31">
        <v>16</v>
      </c>
      <c r="B44" s="32">
        <v>41696</v>
      </c>
      <c r="C44" s="56" t="s">
        <v>570</v>
      </c>
      <c r="D44" s="27" t="s">
        <v>613</v>
      </c>
      <c r="E44" s="23"/>
      <c r="F44" s="39"/>
      <c r="G44" s="68">
        <v>60</v>
      </c>
      <c r="H44" s="27"/>
    </row>
    <row r="45" spans="1:8" s="12" customFormat="1" x14ac:dyDescent="0.25">
      <c r="A45" s="31">
        <v>17</v>
      </c>
      <c r="B45" s="32">
        <v>41696</v>
      </c>
      <c r="C45" s="56" t="s">
        <v>570</v>
      </c>
      <c r="D45" s="27" t="s">
        <v>614</v>
      </c>
      <c r="E45" s="23"/>
      <c r="F45" s="39"/>
      <c r="G45" s="68">
        <v>60</v>
      </c>
      <c r="H45" s="27"/>
    </row>
    <row r="46" spans="1:8" s="12" customFormat="1" x14ac:dyDescent="0.25">
      <c r="A46" s="31">
        <v>18</v>
      </c>
      <c r="B46" s="32">
        <v>41696</v>
      </c>
      <c r="C46" s="56" t="s">
        <v>570</v>
      </c>
      <c r="D46" s="27" t="s">
        <v>615</v>
      </c>
      <c r="E46" s="23"/>
      <c r="F46" s="39"/>
      <c r="G46" s="68">
        <v>60</v>
      </c>
      <c r="H46" s="27"/>
    </row>
    <row r="47" spans="1:8" s="12" customFormat="1" x14ac:dyDescent="0.25">
      <c r="A47" s="31">
        <v>19</v>
      </c>
      <c r="B47" s="32">
        <v>41696</v>
      </c>
      <c r="C47" s="56" t="s">
        <v>570</v>
      </c>
      <c r="D47" s="27" t="s">
        <v>616</v>
      </c>
      <c r="E47" s="23"/>
      <c r="F47" s="39"/>
      <c r="G47" s="68">
        <v>60</v>
      </c>
      <c r="H47" s="27"/>
    </row>
    <row r="48" spans="1:8" s="12" customFormat="1" x14ac:dyDescent="0.25">
      <c r="A48" s="31">
        <v>20</v>
      </c>
      <c r="B48" s="32">
        <v>41696</v>
      </c>
      <c r="C48" s="56" t="s">
        <v>570</v>
      </c>
      <c r="D48" s="27" t="s">
        <v>617</v>
      </c>
      <c r="E48" s="23"/>
      <c r="F48" s="39"/>
      <c r="G48" s="68">
        <v>50</v>
      </c>
      <c r="H48" s="27"/>
    </row>
    <row r="49" spans="1:8" s="12" customFormat="1" x14ac:dyDescent="0.25">
      <c r="A49" s="31">
        <v>21</v>
      </c>
      <c r="B49" s="32">
        <v>41696</v>
      </c>
      <c r="C49" s="56" t="s">
        <v>570</v>
      </c>
      <c r="D49" s="27" t="s">
        <v>618</v>
      </c>
      <c r="E49" s="23"/>
      <c r="F49" s="39"/>
      <c r="G49" s="68">
        <v>50</v>
      </c>
      <c r="H49" s="27"/>
    </row>
    <row r="50" spans="1:8" s="12" customFormat="1" x14ac:dyDescent="0.25">
      <c r="A50" s="31">
        <v>22</v>
      </c>
      <c r="B50" s="32">
        <v>41696</v>
      </c>
      <c r="C50" s="56" t="s">
        <v>570</v>
      </c>
      <c r="D50" s="27" t="s">
        <v>619</v>
      </c>
      <c r="E50" s="23"/>
      <c r="F50" s="39"/>
      <c r="G50" s="68">
        <v>50</v>
      </c>
      <c r="H50" s="27"/>
    </row>
    <row r="51" spans="1:8" s="12" customFormat="1" x14ac:dyDescent="0.25">
      <c r="A51" s="31">
        <v>23</v>
      </c>
      <c r="B51" s="32">
        <v>41696</v>
      </c>
      <c r="C51" s="56" t="s">
        <v>571</v>
      </c>
      <c r="D51" s="27" t="s">
        <v>620</v>
      </c>
      <c r="E51" s="23"/>
      <c r="F51" s="39"/>
      <c r="G51" s="68">
        <v>140</v>
      </c>
      <c r="H51" s="27"/>
    </row>
    <row r="52" spans="1:8" s="12" customFormat="1" x14ac:dyDescent="0.25">
      <c r="A52" s="31">
        <v>24</v>
      </c>
      <c r="B52" s="32">
        <v>41710</v>
      </c>
      <c r="C52" s="56" t="s">
        <v>572</v>
      </c>
      <c r="D52" s="27" t="s">
        <v>621</v>
      </c>
      <c r="E52" s="23"/>
      <c r="F52" s="39"/>
      <c r="G52" s="68">
        <v>400</v>
      </c>
      <c r="H52" s="27"/>
    </row>
    <row r="53" spans="1:8" s="12" customFormat="1" x14ac:dyDescent="0.25">
      <c r="A53" s="31">
        <v>25</v>
      </c>
      <c r="B53" s="32">
        <v>41710</v>
      </c>
      <c r="C53" s="56" t="s">
        <v>572</v>
      </c>
      <c r="D53" s="27" t="s">
        <v>622</v>
      </c>
      <c r="E53" s="23"/>
      <c r="F53" s="39"/>
      <c r="G53" s="68">
        <v>97.8</v>
      </c>
      <c r="H53" s="27"/>
    </row>
    <row r="54" spans="1:8" s="12" customFormat="1" x14ac:dyDescent="0.25">
      <c r="A54" s="31">
        <v>26</v>
      </c>
      <c r="B54" s="32">
        <v>41710</v>
      </c>
      <c r="C54" s="56" t="s">
        <v>573</v>
      </c>
      <c r="D54" s="27" t="s">
        <v>623</v>
      </c>
      <c r="E54" s="23"/>
      <c r="F54" s="39"/>
      <c r="G54" s="68">
        <v>116.11</v>
      </c>
      <c r="H54" s="27"/>
    </row>
    <row r="55" spans="1:8" s="12" customFormat="1" x14ac:dyDescent="0.25">
      <c r="A55" s="31">
        <v>27</v>
      </c>
      <c r="B55" s="32">
        <v>41710</v>
      </c>
      <c r="C55" s="56" t="s">
        <v>573</v>
      </c>
      <c r="D55" s="27" t="s">
        <v>624</v>
      </c>
      <c r="E55" s="23"/>
      <c r="F55" s="39"/>
      <c r="G55" s="68">
        <v>143.81</v>
      </c>
      <c r="H55" s="27"/>
    </row>
    <row r="56" spans="1:8" s="12" customFormat="1" x14ac:dyDescent="0.25">
      <c r="A56" s="31">
        <v>28</v>
      </c>
      <c r="B56" s="32">
        <v>41710</v>
      </c>
      <c r="C56" s="56" t="s">
        <v>573</v>
      </c>
      <c r="D56" s="27" t="s">
        <v>625</v>
      </c>
      <c r="E56" s="23"/>
      <c r="F56" s="39"/>
      <c r="G56" s="68">
        <v>7</v>
      </c>
      <c r="H56" s="27"/>
    </row>
    <row r="57" spans="1:8" s="12" customFormat="1" x14ac:dyDescent="0.25">
      <c r="A57" s="31">
        <v>29</v>
      </c>
      <c r="B57" s="32">
        <v>41710</v>
      </c>
      <c r="C57" s="56" t="s">
        <v>573</v>
      </c>
      <c r="D57" s="27" t="s">
        <v>626</v>
      </c>
      <c r="E57" s="23"/>
      <c r="F57" s="39"/>
      <c r="G57" s="68">
        <v>96</v>
      </c>
      <c r="H57" s="27"/>
    </row>
    <row r="58" spans="1:8" s="12" customFormat="1" x14ac:dyDescent="0.25">
      <c r="A58" s="31">
        <v>30</v>
      </c>
      <c r="B58" s="32">
        <v>41710</v>
      </c>
      <c r="C58" s="56" t="s">
        <v>574</v>
      </c>
      <c r="D58" s="27" t="s">
        <v>627</v>
      </c>
      <c r="E58" s="23"/>
      <c r="F58" s="39"/>
      <c r="G58" s="68">
        <v>210</v>
      </c>
      <c r="H58" s="27"/>
    </row>
    <row r="59" spans="1:8" s="12" customFormat="1" x14ac:dyDescent="0.25">
      <c r="A59" s="31">
        <v>31</v>
      </c>
      <c r="B59" s="32">
        <v>41710</v>
      </c>
      <c r="C59" s="56" t="s">
        <v>575</v>
      </c>
      <c r="D59" s="27" t="s">
        <v>628</v>
      </c>
      <c r="E59" s="23"/>
      <c r="F59" s="39"/>
      <c r="G59" s="68">
        <v>200</v>
      </c>
      <c r="H59" s="27"/>
    </row>
    <row r="60" spans="1:8" s="12" customFormat="1" x14ac:dyDescent="0.25">
      <c r="A60" s="31">
        <v>32</v>
      </c>
      <c r="B60" s="32">
        <v>41710</v>
      </c>
      <c r="C60" s="56" t="s">
        <v>575</v>
      </c>
      <c r="D60" s="27" t="s">
        <v>629</v>
      </c>
      <c r="E60" s="23"/>
      <c r="F60" s="39"/>
      <c r="G60" s="68">
        <v>200</v>
      </c>
      <c r="H60" s="27"/>
    </row>
    <row r="61" spans="1:8" s="12" customFormat="1" x14ac:dyDescent="0.25">
      <c r="A61" s="31">
        <v>33</v>
      </c>
      <c r="B61" s="32">
        <v>41729</v>
      </c>
      <c r="C61" s="56" t="s">
        <v>576</v>
      </c>
      <c r="D61" s="27" t="s">
        <v>630</v>
      </c>
      <c r="E61" s="23"/>
      <c r="F61" s="39"/>
      <c r="G61" s="68">
        <v>758</v>
      </c>
      <c r="H61" s="27"/>
    </row>
    <row r="62" spans="1:8" s="12" customFormat="1" x14ac:dyDescent="0.25">
      <c r="A62" s="31">
        <v>34</v>
      </c>
      <c r="B62" s="32">
        <v>41739</v>
      </c>
      <c r="C62" s="56" t="s">
        <v>577</v>
      </c>
      <c r="D62" s="27" t="s">
        <v>631</v>
      </c>
      <c r="E62" s="23"/>
      <c r="F62" s="39"/>
      <c r="G62" s="68">
        <v>1400</v>
      </c>
      <c r="H62" s="27"/>
    </row>
    <row r="63" spans="1:8" s="12" customFormat="1" x14ac:dyDescent="0.25">
      <c r="A63" s="31">
        <v>35</v>
      </c>
      <c r="B63" s="32">
        <v>41739</v>
      </c>
      <c r="C63" s="56" t="s">
        <v>577</v>
      </c>
      <c r="D63" s="27" t="s">
        <v>632</v>
      </c>
      <c r="E63" s="23"/>
      <c r="F63" s="39"/>
      <c r="G63" s="68">
        <v>4500</v>
      </c>
      <c r="H63" s="27"/>
    </row>
    <row r="64" spans="1:8" s="12" customFormat="1" x14ac:dyDescent="0.25">
      <c r="A64" s="31">
        <v>36</v>
      </c>
      <c r="B64" s="32">
        <v>41739</v>
      </c>
      <c r="C64" s="56" t="s">
        <v>577</v>
      </c>
      <c r="D64" s="27" t="s">
        <v>633</v>
      </c>
      <c r="E64" s="23"/>
      <c r="F64" s="39"/>
      <c r="G64" s="68">
        <v>100</v>
      </c>
      <c r="H64" s="27"/>
    </row>
    <row r="65" spans="1:8" s="12" customFormat="1" x14ac:dyDescent="0.25">
      <c r="A65" s="31">
        <v>37</v>
      </c>
      <c r="B65" s="32">
        <v>41739</v>
      </c>
      <c r="C65" s="56" t="s">
        <v>578</v>
      </c>
      <c r="D65" s="27" t="s">
        <v>634</v>
      </c>
      <c r="E65" s="23"/>
      <c r="F65" s="39"/>
      <c r="G65" s="68">
        <v>200</v>
      </c>
      <c r="H65" s="27"/>
    </row>
    <row r="66" spans="1:8" s="12" customFormat="1" x14ac:dyDescent="0.25">
      <c r="A66" s="31">
        <v>38</v>
      </c>
      <c r="B66" s="32">
        <v>41739</v>
      </c>
      <c r="C66" s="56" t="s">
        <v>579</v>
      </c>
      <c r="D66" s="27" t="s">
        <v>635</v>
      </c>
      <c r="E66" s="23"/>
      <c r="F66" s="39"/>
      <c r="G66" s="68">
        <v>96</v>
      </c>
      <c r="H66" s="27"/>
    </row>
    <row r="67" spans="1:8" s="12" customFormat="1" x14ac:dyDescent="0.25">
      <c r="A67" s="31">
        <v>39</v>
      </c>
      <c r="B67" s="32">
        <v>41739</v>
      </c>
      <c r="C67" s="56" t="s">
        <v>579</v>
      </c>
      <c r="D67" s="27" t="s">
        <v>636</v>
      </c>
      <c r="E67" s="23"/>
      <c r="F67" s="39"/>
      <c r="G67" s="68">
        <v>35</v>
      </c>
      <c r="H67" s="27"/>
    </row>
    <row r="68" spans="1:8" s="12" customFormat="1" x14ac:dyDescent="0.25">
      <c r="A68" s="31">
        <v>40</v>
      </c>
      <c r="B68" s="32">
        <v>41739</v>
      </c>
      <c r="C68" s="56" t="s">
        <v>580</v>
      </c>
      <c r="D68" s="27" t="s">
        <v>637</v>
      </c>
      <c r="E68" s="23"/>
      <c r="F68" s="39"/>
      <c r="G68" s="68">
        <v>241.33</v>
      </c>
      <c r="H68" s="27"/>
    </row>
    <row r="69" spans="1:8" s="12" customFormat="1" x14ac:dyDescent="0.25">
      <c r="A69" s="31">
        <v>41</v>
      </c>
      <c r="B69" s="32">
        <v>41739</v>
      </c>
      <c r="C69" s="56" t="s">
        <v>580</v>
      </c>
      <c r="D69" s="27" t="s">
        <v>638</v>
      </c>
      <c r="E69" s="23"/>
      <c r="F69" s="39"/>
      <c r="G69" s="68">
        <v>96</v>
      </c>
      <c r="H69" s="27"/>
    </row>
    <row r="70" spans="1:8" s="12" customFormat="1" x14ac:dyDescent="0.25">
      <c r="A70" s="31">
        <v>42</v>
      </c>
      <c r="B70" s="32">
        <v>41739</v>
      </c>
      <c r="C70" s="56" t="s">
        <v>580</v>
      </c>
      <c r="D70" s="27" t="s">
        <v>639</v>
      </c>
      <c r="E70" s="23"/>
      <c r="F70" s="39"/>
      <c r="G70" s="68">
        <v>13</v>
      </c>
      <c r="H70" s="27"/>
    </row>
    <row r="71" spans="1:8" s="12" customFormat="1" x14ac:dyDescent="0.25">
      <c r="A71" s="31">
        <v>43</v>
      </c>
      <c r="B71" s="32">
        <v>41739</v>
      </c>
      <c r="C71" s="56" t="s">
        <v>580</v>
      </c>
      <c r="D71" s="27" t="s">
        <v>640</v>
      </c>
      <c r="E71" s="23"/>
      <c r="F71" s="39"/>
      <c r="G71" s="68">
        <v>2</v>
      </c>
      <c r="H71" s="27"/>
    </row>
    <row r="72" spans="1:8" s="12" customFormat="1" x14ac:dyDescent="0.25">
      <c r="A72" s="31">
        <v>44</v>
      </c>
      <c r="B72" s="32">
        <v>41747</v>
      </c>
      <c r="C72" s="56" t="s">
        <v>581</v>
      </c>
      <c r="D72" s="27" t="s">
        <v>641</v>
      </c>
      <c r="E72" s="23"/>
      <c r="F72" s="39"/>
      <c r="G72" s="68">
        <v>50</v>
      </c>
      <c r="H72" s="27"/>
    </row>
    <row r="73" spans="1:8" s="12" customFormat="1" x14ac:dyDescent="0.25">
      <c r="A73" s="31">
        <v>45</v>
      </c>
      <c r="B73" s="32">
        <v>41747</v>
      </c>
      <c r="C73" s="56" t="s">
        <v>581</v>
      </c>
      <c r="D73" s="27" t="s">
        <v>642</v>
      </c>
      <c r="E73" s="23"/>
      <c r="F73" s="39"/>
      <c r="G73" s="68">
        <v>50</v>
      </c>
      <c r="H73" s="27"/>
    </row>
    <row r="74" spans="1:8" s="12" customFormat="1" x14ac:dyDescent="0.25">
      <c r="A74" s="31">
        <v>46</v>
      </c>
      <c r="B74" s="32">
        <v>41747</v>
      </c>
      <c r="C74" s="56" t="s">
        <v>581</v>
      </c>
      <c r="D74" s="27" t="s">
        <v>643</v>
      </c>
      <c r="E74" s="23"/>
      <c r="F74" s="39"/>
      <c r="G74" s="68">
        <v>50</v>
      </c>
      <c r="H74" s="27"/>
    </row>
    <row r="75" spans="1:8" s="12" customFormat="1" x14ac:dyDescent="0.25">
      <c r="A75" s="31">
        <v>47</v>
      </c>
      <c r="B75" s="32">
        <v>41747</v>
      </c>
      <c r="C75" s="56" t="s">
        <v>581</v>
      </c>
      <c r="D75" s="27" t="s">
        <v>644</v>
      </c>
      <c r="E75" s="23"/>
      <c r="F75" s="39"/>
      <c r="G75" s="68">
        <v>60</v>
      </c>
      <c r="H75" s="27"/>
    </row>
    <row r="76" spans="1:8" s="12" customFormat="1" x14ac:dyDescent="0.25">
      <c r="A76" s="31">
        <v>48</v>
      </c>
      <c r="B76" s="32">
        <v>41747</v>
      </c>
      <c r="C76" s="56" t="s">
        <v>581</v>
      </c>
      <c r="D76" s="27" t="s">
        <v>645</v>
      </c>
      <c r="E76" s="23"/>
      <c r="F76" s="39"/>
      <c r="G76" s="68">
        <v>60</v>
      </c>
      <c r="H76" s="27"/>
    </row>
    <row r="77" spans="1:8" s="12" customFormat="1" x14ac:dyDescent="0.25">
      <c r="A77" s="31">
        <v>49</v>
      </c>
      <c r="B77" s="32">
        <v>41761</v>
      </c>
      <c r="C77" s="56" t="s">
        <v>582</v>
      </c>
      <c r="D77" s="27" t="s">
        <v>646</v>
      </c>
      <c r="E77" s="23"/>
      <c r="F77" s="39"/>
      <c r="G77" s="68">
        <v>1200</v>
      </c>
      <c r="H77" s="27"/>
    </row>
    <row r="78" spans="1:8" s="12" customFormat="1" x14ac:dyDescent="0.25">
      <c r="A78" s="31">
        <v>50</v>
      </c>
      <c r="B78" s="32">
        <v>41761</v>
      </c>
      <c r="C78" s="56" t="s">
        <v>583</v>
      </c>
      <c r="D78" s="27" t="s">
        <v>647</v>
      </c>
      <c r="E78" s="23"/>
      <c r="F78" s="39"/>
      <c r="G78" s="68">
        <v>200</v>
      </c>
      <c r="H78" s="27"/>
    </row>
    <row r="79" spans="1:8" s="12" customFormat="1" x14ac:dyDescent="0.25">
      <c r="A79" s="31">
        <v>51</v>
      </c>
      <c r="B79" s="32">
        <v>41761</v>
      </c>
      <c r="C79" s="56" t="s">
        <v>584</v>
      </c>
      <c r="D79" s="27" t="s">
        <v>648</v>
      </c>
      <c r="E79" s="23"/>
      <c r="F79" s="39"/>
      <c r="G79" s="68">
        <v>1137</v>
      </c>
      <c r="H79" s="27"/>
    </row>
    <row r="80" spans="1:8" s="12" customFormat="1" x14ac:dyDescent="0.25">
      <c r="A80" s="31">
        <v>52</v>
      </c>
      <c r="B80" s="32">
        <v>41761</v>
      </c>
      <c r="C80" s="56" t="s">
        <v>585</v>
      </c>
      <c r="D80" s="27" t="s">
        <v>649</v>
      </c>
      <c r="E80" s="23"/>
      <c r="F80" s="39"/>
      <c r="G80" s="68">
        <v>52.8</v>
      </c>
      <c r="H80" s="27"/>
    </row>
    <row r="81" spans="1:8" s="12" customFormat="1" x14ac:dyDescent="0.25">
      <c r="A81" s="31">
        <v>53</v>
      </c>
      <c r="B81" s="32">
        <v>41761</v>
      </c>
      <c r="C81" s="56" t="s">
        <v>585</v>
      </c>
      <c r="D81" s="27" t="s">
        <v>650</v>
      </c>
      <c r="E81" s="23"/>
      <c r="F81" s="39"/>
      <c r="G81" s="68">
        <v>45</v>
      </c>
      <c r="H81" s="27"/>
    </row>
    <row r="82" spans="1:8" s="12" customFormat="1" x14ac:dyDescent="0.25">
      <c r="A82" s="31">
        <v>54</v>
      </c>
      <c r="B82" s="32">
        <v>41761</v>
      </c>
      <c r="C82" s="56" t="s">
        <v>586</v>
      </c>
      <c r="D82" s="27" t="s">
        <v>651</v>
      </c>
      <c r="E82" s="23"/>
      <c r="F82" s="39"/>
      <c r="G82" s="68">
        <v>100</v>
      </c>
      <c r="H82" s="27"/>
    </row>
    <row r="83" spans="1:8" s="12" customFormat="1" x14ac:dyDescent="0.25">
      <c r="A83" s="31">
        <v>55</v>
      </c>
      <c r="B83" s="32">
        <v>41761</v>
      </c>
      <c r="C83" s="56" t="s">
        <v>586</v>
      </c>
      <c r="D83" s="27" t="s">
        <v>652</v>
      </c>
      <c r="E83" s="23"/>
      <c r="F83" s="39"/>
      <c r="G83" s="68">
        <v>100</v>
      </c>
      <c r="H83" s="27"/>
    </row>
    <row r="84" spans="1:8" s="12" customFormat="1" x14ac:dyDescent="0.25">
      <c r="A84" s="31">
        <v>56</v>
      </c>
      <c r="B84" s="32">
        <v>41761</v>
      </c>
      <c r="C84" s="56" t="s">
        <v>587</v>
      </c>
      <c r="D84" s="27" t="s">
        <v>653</v>
      </c>
      <c r="E84" s="23"/>
      <c r="F84" s="39"/>
      <c r="G84" s="68">
        <v>450</v>
      </c>
      <c r="H84" s="27"/>
    </row>
    <row r="85" spans="1:8" s="12" customFormat="1" x14ac:dyDescent="0.25">
      <c r="A85" s="31">
        <v>57</v>
      </c>
      <c r="B85" s="32">
        <v>41768</v>
      </c>
      <c r="C85" s="56" t="s">
        <v>588</v>
      </c>
      <c r="D85" s="27" t="s">
        <v>654</v>
      </c>
      <c r="E85" s="23"/>
      <c r="F85" s="39"/>
      <c r="G85" s="68">
        <v>1400</v>
      </c>
      <c r="H85" s="27"/>
    </row>
    <row r="86" spans="1:8" s="12" customFormat="1" x14ac:dyDescent="0.25">
      <c r="A86" s="31">
        <v>58</v>
      </c>
      <c r="B86" s="32">
        <v>41768</v>
      </c>
      <c r="C86" s="56" t="s">
        <v>588</v>
      </c>
      <c r="D86" s="27" t="s">
        <v>655</v>
      </c>
      <c r="E86" s="23"/>
      <c r="F86" s="39"/>
      <c r="G86" s="68">
        <v>4500</v>
      </c>
      <c r="H86" s="27"/>
    </row>
    <row r="87" spans="1:8" s="12" customFormat="1" x14ac:dyDescent="0.25">
      <c r="A87" s="31">
        <v>59</v>
      </c>
      <c r="B87" s="32">
        <v>41768</v>
      </c>
      <c r="C87" s="56" t="s">
        <v>588</v>
      </c>
      <c r="D87" s="27" t="s">
        <v>656</v>
      </c>
      <c r="E87" s="23"/>
      <c r="F87" s="39"/>
      <c r="G87" s="68">
        <v>100</v>
      </c>
      <c r="H87" s="27"/>
    </row>
    <row r="88" spans="1:8" s="12" customFormat="1" x14ac:dyDescent="0.25">
      <c r="A88" s="31">
        <v>60</v>
      </c>
      <c r="B88" s="32">
        <v>41768</v>
      </c>
      <c r="C88" s="56" t="s">
        <v>589</v>
      </c>
      <c r="D88" s="27" t="s">
        <v>657</v>
      </c>
      <c r="E88" s="23"/>
      <c r="F88" s="39"/>
      <c r="G88" s="68">
        <v>1500</v>
      </c>
      <c r="H88" s="27"/>
    </row>
    <row r="89" spans="1:8" s="12" customFormat="1" x14ac:dyDescent="0.25">
      <c r="A89" s="31">
        <v>61</v>
      </c>
      <c r="B89" s="32">
        <v>41768</v>
      </c>
      <c r="C89" s="56" t="s">
        <v>590</v>
      </c>
      <c r="D89" s="27" t="s">
        <v>658</v>
      </c>
      <c r="E89" s="23"/>
      <c r="F89" s="39"/>
      <c r="G89" s="68">
        <v>50</v>
      </c>
      <c r="H89" s="27"/>
    </row>
    <row r="90" spans="1:8" s="12" customFormat="1" x14ac:dyDescent="0.25">
      <c r="A90" s="31">
        <v>62</v>
      </c>
      <c r="B90" s="32">
        <v>41768</v>
      </c>
      <c r="C90" s="56" t="s">
        <v>590</v>
      </c>
      <c r="D90" s="27" t="s">
        <v>659</v>
      </c>
      <c r="E90" s="23"/>
      <c r="F90" s="39"/>
      <c r="G90" s="68">
        <v>50</v>
      </c>
      <c r="H90" s="27"/>
    </row>
    <row r="91" spans="1:8" s="12" customFormat="1" x14ac:dyDescent="0.25">
      <c r="A91" s="31">
        <v>63</v>
      </c>
      <c r="B91" s="32">
        <v>41768</v>
      </c>
      <c r="C91" s="56" t="s">
        <v>590</v>
      </c>
      <c r="D91" s="27" t="s">
        <v>660</v>
      </c>
      <c r="E91" s="23"/>
      <c r="F91" s="39"/>
      <c r="G91" s="68">
        <v>50</v>
      </c>
      <c r="H91" s="27"/>
    </row>
    <row r="92" spans="1:8" s="12" customFormat="1" x14ac:dyDescent="0.25">
      <c r="A92" s="31">
        <v>64</v>
      </c>
      <c r="B92" s="32">
        <v>41768</v>
      </c>
      <c r="C92" s="56" t="s">
        <v>590</v>
      </c>
      <c r="D92" s="27" t="s">
        <v>661</v>
      </c>
      <c r="E92" s="23"/>
      <c r="F92" s="39"/>
      <c r="G92" s="68">
        <v>60</v>
      </c>
      <c r="H92" s="27"/>
    </row>
    <row r="93" spans="1:8" s="12" customFormat="1" x14ac:dyDescent="0.25">
      <c r="A93" s="31">
        <v>65</v>
      </c>
      <c r="B93" s="32">
        <v>41768</v>
      </c>
      <c r="C93" s="56" t="s">
        <v>590</v>
      </c>
      <c r="D93" s="27" t="s">
        <v>662</v>
      </c>
      <c r="E93" s="23"/>
      <c r="F93" s="39"/>
      <c r="G93" s="68">
        <v>60</v>
      </c>
      <c r="H93" s="27"/>
    </row>
    <row r="94" spans="1:8" s="12" customFormat="1" x14ac:dyDescent="0.25">
      <c r="A94" s="31">
        <v>66</v>
      </c>
      <c r="B94" s="32">
        <v>41789</v>
      </c>
      <c r="C94" s="56" t="s">
        <v>591</v>
      </c>
      <c r="D94" s="27" t="s">
        <v>663</v>
      </c>
      <c r="E94" s="23"/>
      <c r="F94" s="39"/>
      <c r="G94" s="68">
        <v>253.01</v>
      </c>
      <c r="H94" s="27"/>
    </row>
    <row r="95" spans="1:8" s="12" customFormat="1" x14ac:dyDescent="0.25">
      <c r="A95" s="31">
        <v>67</v>
      </c>
      <c r="B95" s="32">
        <v>41789</v>
      </c>
      <c r="C95" s="56" t="s">
        <v>591</v>
      </c>
      <c r="D95" s="27" t="s">
        <v>664</v>
      </c>
      <c r="E95" s="23"/>
      <c r="F95" s="39"/>
      <c r="G95" s="68">
        <v>96</v>
      </c>
      <c r="H95" s="27"/>
    </row>
    <row r="96" spans="1:8" s="12" customFormat="1" x14ac:dyDescent="0.25">
      <c r="A96" s="31">
        <v>68</v>
      </c>
      <c r="B96" s="32">
        <v>41807</v>
      </c>
      <c r="C96" s="56" t="s">
        <v>423</v>
      </c>
      <c r="D96" s="27" t="s">
        <v>665</v>
      </c>
      <c r="E96" s="23"/>
      <c r="F96" s="39"/>
      <c r="G96" s="68">
        <v>4500</v>
      </c>
      <c r="H96" s="27"/>
    </row>
    <row r="97" spans="1:8" s="12" customFormat="1" x14ac:dyDescent="0.25">
      <c r="A97" s="31">
        <v>69</v>
      </c>
      <c r="B97" s="32">
        <v>41807</v>
      </c>
      <c r="C97" s="56" t="s">
        <v>592</v>
      </c>
      <c r="D97" s="27" t="s">
        <v>666</v>
      </c>
      <c r="E97" s="23"/>
      <c r="F97" s="39"/>
      <c r="G97" s="68">
        <v>1400</v>
      </c>
      <c r="H97" s="27"/>
    </row>
    <row r="98" spans="1:8" s="12" customFormat="1" x14ac:dyDescent="0.25">
      <c r="A98" s="31">
        <v>70</v>
      </c>
      <c r="B98" s="32">
        <v>41807</v>
      </c>
      <c r="C98" s="56" t="s">
        <v>592</v>
      </c>
      <c r="D98" s="27" t="s">
        <v>667</v>
      </c>
      <c r="E98" s="23"/>
      <c r="F98" s="39"/>
      <c r="G98" s="68">
        <v>100</v>
      </c>
      <c r="H98" s="27"/>
    </row>
    <row r="99" spans="1:8" s="12" customFormat="1" x14ac:dyDescent="0.25">
      <c r="A99" s="31">
        <v>71</v>
      </c>
      <c r="B99" s="32">
        <v>41807</v>
      </c>
      <c r="C99" s="56" t="s">
        <v>593</v>
      </c>
      <c r="D99" s="27" t="s">
        <v>668</v>
      </c>
      <c r="E99" s="23"/>
      <c r="F99" s="39"/>
      <c r="G99" s="68">
        <v>200</v>
      </c>
      <c r="H99" s="27"/>
    </row>
    <row r="100" spans="1:8" s="12" customFormat="1" x14ac:dyDescent="0.25">
      <c r="A100" s="31">
        <v>72</v>
      </c>
      <c r="B100" s="32">
        <v>41807</v>
      </c>
      <c r="C100" s="56" t="s">
        <v>594</v>
      </c>
      <c r="D100" s="27" t="s">
        <v>669</v>
      </c>
      <c r="E100" s="23"/>
      <c r="F100" s="39"/>
      <c r="G100" s="68">
        <v>100</v>
      </c>
      <c r="H100" s="27"/>
    </row>
    <row r="101" spans="1:8" s="12" customFormat="1" x14ac:dyDescent="0.25">
      <c r="A101" s="31">
        <v>73</v>
      </c>
      <c r="B101" s="32">
        <v>41807</v>
      </c>
      <c r="C101" s="56" t="s">
        <v>595</v>
      </c>
      <c r="D101" s="27" t="s">
        <v>670</v>
      </c>
      <c r="E101" s="23"/>
      <c r="F101" s="39"/>
      <c r="G101" s="68">
        <v>50</v>
      </c>
      <c r="H101" s="27"/>
    </row>
    <row r="102" spans="1:8" s="12" customFormat="1" x14ac:dyDescent="0.25">
      <c r="A102" s="31">
        <v>74</v>
      </c>
      <c r="B102" s="32">
        <v>41807</v>
      </c>
      <c r="C102" s="56" t="s">
        <v>595</v>
      </c>
      <c r="D102" s="27" t="s">
        <v>671</v>
      </c>
      <c r="E102" s="23"/>
      <c r="F102" s="39"/>
      <c r="G102" s="68">
        <v>50</v>
      </c>
      <c r="H102" s="27"/>
    </row>
    <row r="103" spans="1:8" s="12" customFormat="1" x14ac:dyDescent="0.25">
      <c r="A103" s="31">
        <v>75</v>
      </c>
      <c r="B103" s="32">
        <v>41807</v>
      </c>
      <c r="C103" s="56" t="s">
        <v>595</v>
      </c>
      <c r="D103" s="27" t="s">
        <v>672</v>
      </c>
      <c r="E103" s="23"/>
      <c r="F103" s="39"/>
      <c r="G103" s="68">
        <v>50</v>
      </c>
      <c r="H103" s="27"/>
    </row>
    <row r="104" spans="1:8" s="12" customFormat="1" x14ac:dyDescent="0.25">
      <c r="A104" s="31">
        <v>76</v>
      </c>
      <c r="B104" s="32">
        <v>41807</v>
      </c>
      <c r="C104" s="56" t="s">
        <v>595</v>
      </c>
      <c r="D104" s="27" t="s">
        <v>673</v>
      </c>
      <c r="E104" s="23"/>
      <c r="F104" s="39"/>
      <c r="G104" s="68">
        <v>60</v>
      </c>
      <c r="H104" s="27"/>
    </row>
    <row r="105" spans="1:8" s="12" customFormat="1" x14ac:dyDescent="0.25">
      <c r="A105" s="31">
        <v>77</v>
      </c>
      <c r="B105" s="32">
        <v>41807</v>
      </c>
      <c r="C105" s="56" t="s">
        <v>595</v>
      </c>
      <c r="D105" s="27" t="s">
        <v>674</v>
      </c>
      <c r="E105" s="23"/>
      <c r="F105" s="39"/>
      <c r="G105" s="68">
        <v>60</v>
      </c>
      <c r="H105" s="27"/>
    </row>
    <row r="106" spans="1:8" s="12" customFormat="1" x14ac:dyDescent="0.25">
      <c r="A106" s="31">
        <v>78</v>
      </c>
      <c r="B106" s="32">
        <v>41810</v>
      </c>
      <c r="C106" s="56" t="s">
        <v>596</v>
      </c>
      <c r="D106" s="27" t="s">
        <v>675</v>
      </c>
      <c r="E106" s="23"/>
      <c r="F106" s="39"/>
      <c r="G106" s="68">
        <v>1500</v>
      </c>
      <c r="H106" s="27"/>
    </row>
    <row r="107" spans="1:8" s="12" customFormat="1" x14ac:dyDescent="0.25">
      <c r="A107" s="31">
        <v>79</v>
      </c>
      <c r="B107" s="32">
        <v>41810</v>
      </c>
      <c r="C107" s="56" t="s">
        <v>597</v>
      </c>
      <c r="D107" s="27" t="s">
        <v>676</v>
      </c>
      <c r="E107" s="23"/>
      <c r="F107" s="39"/>
      <c r="G107" s="68">
        <v>200</v>
      </c>
      <c r="H107" s="27"/>
    </row>
    <row r="108" spans="1:8" s="12" customFormat="1" x14ac:dyDescent="0.25">
      <c r="A108" s="31">
        <v>80</v>
      </c>
      <c r="B108" s="32">
        <v>41810</v>
      </c>
      <c r="C108" s="56" t="s">
        <v>597</v>
      </c>
      <c r="D108" s="27" t="s">
        <v>677</v>
      </c>
      <c r="E108" s="23"/>
      <c r="F108" s="39"/>
      <c r="G108" s="68">
        <v>96</v>
      </c>
      <c r="H108" s="27"/>
    </row>
    <row r="109" spans="1:8" x14ac:dyDescent="0.25">
      <c r="A109" s="31">
        <v>81</v>
      </c>
      <c r="B109" s="32">
        <v>41810</v>
      </c>
      <c r="C109" s="56" t="s">
        <v>597</v>
      </c>
      <c r="D109" s="27" t="s">
        <v>678</v>
      </c>
      <c r="E109" s="23"/>
      <c r="F109" s="39"/>
      <c r="G109" s="64">
        <v>2</v>
      </c>
      <c r="H109" s="27"/>
    </row>
    <row r="110" spans="1:8" s="12" customFormat="1" x14ac:dyDescent="0.25">
      <c r="A110" s="31">
        <v>82</v>
      </c>
      <c r="B110" s="32">
        <v>41828</v>
      </c>
      <c r="C110" s="56" t="s">
        <v>875</v>
      </c>
      <c r="D110" s="27" t="s">
        <v>876</v>
      </c>
      <c r="E110" s="24"/>
      <c r="F110" s="41"/>
      <c r="G110" s="65">
        <v>1500</v>
      </c>
      <c r="H110" s="28"/>
    </row>
    <row r="111" spans="1:8" s="12" customFormat="1" x14ac:dyDescent="0.25">
      <c r="A111" s="31">
        <v>83</v>
      </c>
      <c r="B111" s="32">
        <v>41830</v>
      </c>
      <c r="C111" s="56" t="s">
        <v>885</v>
      </c>
      <c r="D111" s="27" t="s">
        <v>886</v>
      </c>
      <c r="E111" s="24"/>
      <c r="F111" s="41"/>
      <c r="G111" s="65">
        <v>6300</v>
      </c>
      <c r="H111" s="28"/>
    </row>
    <row r="112" spans="1:8" s="12" customFormat="1" x14ac:dyDescent="0.25">
      <c r="A112" s="31">
        <v>84</v>
      </c>
      <c r="B112" s="32">
        <v>41830</v>
      </c>
      <c r="C112" s="56" t="s">
        <v>887</v>
      </c>
      <c r="D112" s="27" t="s">
        <v>888</v>
      </c>
      <c r="E112" s="24"/>
      <c r="F112" s="41"/>
      <c r="G112" s="65">
        <v>200</v>
      </c>
      <c r="H112" s="28"/>
    </row>
    <row r="113" spans="1:8" s="12" customFormat="1" x14ac:dyDescent="0.25">
      <c r="A113" s="31">
        <v>85</v>
      </c>
      <c r="B113" s="32">
        <v>41830</v>
      </c>
      <c r="C113" s="56" t="s">
        <v>889</v>
      </c>
      <c r="D113" s="27" t="s">
        <v>890</v>
      </c>
      <c r="E113" s="24"/>
      <c r="F113" s="41"/>
      <c r="G113" s="65">
        <v>270</v>
      </c>
      <c r="H113" s="28"/>
    </row>
    <row r="114" spans="1:8" s="12" customFormat="1" x14ac:dyDescent="0.25">
      <c r="A114" s="31">
        <v>86</v>
      </c>
      <c r="B114" s="32">
        <v>41841</v>
      </c>
      <c r="C114" s="56" t="s">
        <v>904</v>
      </c>
      <c r="D114" s="27" t="s">
        <v>905</v>
      </c>
      <c r="E114" s="24"/>
      <c r="F114" s="41"/>
      <c r="G114" s="65">
        <f>279.96+96</f>
        <v>375.96</v>
      </c>
      <c r="H114" s="28"/>
    </row>
    <row r="115" spans="1:8" s="12" customFormat="1" x14ac:dyDescent="0.25">
      <c r="A115" s="31">
        <v>87</v>
      </c>
      <c r="B115" s="32">
        <v>41841</v>
      </c>
      <c r="C115" s="56" t="s">
        <v>904</v>
      </c>
      <c r="D115" s="27" t="s">
        <v>867</v>
      </c>
      <c r="E115" s="24"/>
      <c r="F115" s="41"/>
      <c r="G115" s="65">
        <v>1500</v>
      </c>
      <c r="H115" s="28"/>
    </row>
    <row r="116" spans="1:8" s="12" customFormat="1" x14ac:dyDescent="0.25">
      <c r="A116" s="31"/>
      <c r="B116" s="32"/>
      <c r="C116" s="56"/>
      <c r="D116" s="93" t="s">
        <v>927</v>
      </c>
      <c r="E116" s="99"/>
      <c r="F116" s="100"/>
      <c r="G116" s="101">
        <v>100</v>
      </c>
      <c r="H116" s="102" t="s">
        <v>928</v>
      </c>
    </row>
    <row r="117" spans="1:8" s="12" customFormat="1" x14ac:dyDescent="0.25">
      <c r="A117" s="31"/>
      <c r="B117" s="32"/>
      <c r="C117" s="56"/>
      <c r="D117" s="93" t="s">
        <v>921</v>
      </c>
      <c r="E117" s="99"/>
      <c r="F117" s="100"/>
      <c r="G117" s="101">
        <v>927</v>
      </c>
      <c r="H117" s="102" t="s">
        <v>922</v>
      </c>
    </row>
    <row r="118" spans="1:8" s="12" customFormat="1" x14ac:dyDescent="0.25">
      <c r="A118" s="31"/>
      <c r="B118" s="32"/>
      <c r="C118" s="56"/>
      <c r="D118" s="93" t="s">
        <v>861</v>
      </c>
      <c r="E118" s="99"/>
      <c r="F118" s="100"/>
      <c r="G118" s="101">
        <v>270</v>
      </c>
      <c r="H118" s="102" t="s">
        <v>862</v>
      </c>
    </row>
    <row r="119" spans="1:8" s="12" customFormat="1" x14ac:dyDescent="0.25">
      <c r="A119" s="31"/>
      <c r="B119" s="32"/>
      <c r="C119" s="56"/>
      <c r="D119" s="93" t="s">
        <v>863</v>
      </c>
      <c r="E119" s="99"/>
      <c r="F119" s="100"/>
      <c r="G119" s="101">
        <v>1500</v>
      </c>
      <c r="H119" s="102" t="s">
        <v>864</v>
      </c>
    </row>
    <row r="120" spans="1:8" s="12" customFormat="1" x14ac:dyDescent="0.25">
      <c r="A120" s="31"/>
      <c r="B120" s="32"/>
      <c r="C120" s="56"/>
      <c r="D120" s="93" t="s">
        <v>865</v>
      </c>
      <c r="E120" s="99"/>
      <c r="F120" s="100"/>
      <c r="G120" s="101">
        <v>200</v>
      </c>
      <c r="H120" s="102" t="s">
        <v>866</v>
      </c>
    </row>
    <row r="121" spans="1:8" s="12" customFormat="1" x14ac:dyDescent="0.25">
      <c r="A121" s="31"/>
      <c r="B121" s="32"/>
      <c r="C121" s="56"/>
      <c r="D121" s="93" t="s">
        <v>868</v>
      </c>
      <c r="E121" s="99"/>
      <c r="F121" s="100"/>
      <c r="G121" s="101">
        <v>150</v>
      </c>
      <c r="H121" s="102" t="s">
        <v>869</v>
      </c>
    </row>
    <row r="122" spans="1:8" s="12" customFormat="1" x14ac:dyDescent="0.25">
      <c r="A122" s="31"/>
      <c r="B122" s="32"/>
      <c r="C122" s="56"/>
      <c r="D122" s="93" t="s">
        <v>870</v>
      </c>
      <c r="E122" s="99"/>
      <c r="F122" s="100"/>
      <c r="G122" s="101">
        <v>4500</v>
      </c>
      <c r="H122" s="102" t="s">
        <v>871</v>
      </c>
    </row>
    <row r="123" spans="1:8" s="12" customFormat="1" x14ac:dyDescent="0.25">
      <c r="A123" s="31"/>
      <c r="B123" s="32"/>
      <c r="C123" s="56"/>
      <c r="D123" s="93" t="s">
        <v>872</v>
      </c>
      <c r="E123" s="99"/>
      <c r="F123" s="100"/>
      <c r="G123" s="101">
        <v>97.8</v>
      </c>
      <c r="H123" s="102" t="s">
        <v>873</v>
      </c>
    </row>
    <row r="124" spans="1:8" s="12" customFormat="1" x14ac:dyDescent="0.25">
      <c r="A124" s="31"/>
      <c r="B124" s="32"/>
      <c r="C124" s="56"/>
      <c r="D124" s="93" t="s">
        <v>1113</v>
      </c>
      <c r="E124" s="99"/>
      <c r="F124" s="100"/>
      <c r="G124" s="101">
        <v>150</v>
      </c>
      <c r="H124" s="102" t="s">
        <v>1114</v>
      </c>
    </row>
    <row r="125" spans="1:8" s="12" customFormat="1" x14ac:dyDescent="0.25">
      <c r="A125" s="31"/>
      <c r="B125" s="32"/>
      <c r="C125" s="56"/>
      <c r="D125" s="93" t="s">
        <v>1115</v>
      </c>
      <c r="E125" s="99"/>
      <c r="F125" s="100"/>
      <c r="G125" s="101">
        <v>200</v>
      </c>
      <c r="H125" s="102" t="s">
        <v>1116</v>
      </c>
    </row>
    <row r="126" spans="1:8" s="12" customFormat="1" x14ac:dyDescent="0.25">
      <c r="A126" s="31"/>
      <c r="B126" s="32"/>
      <c r="C126" s="56"/>
      <c r="D126" s="93" t="s">
        <v>1117</v>
      </c>
      <c r="E126" s="99"/>
      <c r="F126" s="100"/>
      <c r="G126" s="101">
        <v>6000</v>
      </c>
      <c r="H126" s="102" t="s">
        <v>1118</v>
      </c>
    </row>
    <row r="127" spans="1:8" s="12" customFormat="1" x14ac:dyDescent="0.25">
      <c r="A127" s="31"/>
      <c r="B127" s="32"/>
      <c r="C127" s="56"/>
      <c r="D127" s="93" t="s">
        <v>1119</v>
      </c>
      <c r="E127" s="99"/>
      <c r="F127" s="100"/>
      <c r="G127" s="101">
        <v>270</v>
      </c>
      <c r="H127" s="102" t="s">
        <v>1120</v>
      </c>
    </row>
    <row r="128" spans="1:8" s="12" customFormat="1" x14ac:dyDescent="0.25">
      <c r="A128" s="31"/>
      <c r="B128" s="32"/>
      <c r="C128" s="56"/>
      <c r="D128" s="93" t="s">
        <v>1133</v>
      </c>
      <c r="E128" s="99"/>
      <c r="F128" s="100"/>
      <c r="G128" s="101">
        <v>1200</v>
      </c>
      <c r="H128" s="102" t="s">
        <v>1134</v>
      </c>
    </row>
    <row r="129" spans="1:8" s="12" customFormat="1" x14ac:dyDescent="0.25">
      <c r="A129" s="31"/>
      <c r="B129" s="32"/>
      <c r="C129" s="56"/>
      <c r="D129" s="93" t="s">
        <v>1213</v>
      </c>
      <c r="E129" s="99"/>
      <c r="F129" s="100"/>
      <c r="G129" s="101">
        <v>6000</v>
      </c>
      <c r="H129" s="102" t="s">
        <v>1214</v>
      </c>
    </row>
    <row r="130" spans="1:8" s="12" customFormat="1" x14ac:dyDescent="0.25">
      <c r="A130" s="31"/>
      <c r="B130" s="32"/>
      <c r="C130" s="56"/>
      <c r="D130" s="93" t="s">
        <v>1215</v>
      </c>
      <c r="E130" s="99"/>
      <c r="F130" s="100"/>
      <c r="G130" s="101">
        <v>150</v>
      </c>
      <c r="H130" s="102" t="s">
        <v>1216</v>
      </c>
    </row>
    <row r="131" spans="1:8" s="12" customFormat="1" x14ac:dyDescent="0.25">
      <c r="A131" s="31"/>
      <c r="B131" s="32"/>
      <c r="C131" s="56"/>
      <c r="D131" s="93" t="s">
        <v>1217</v>
      </c>
      <c r="E131" s="99"/>
      <c r="F131" s="100"/>
      <c r="G131" s="101">
        <v>200</v>
      </c>
      <c r="H131" s="102" t="s">
        <v>1218</v>
      </c>
    </row>
    <row r="132" spans="1:8" s="12" customFormat="1" x14ac:dyDescent="0.25">
      <c r="A132" s="31"/>
      <c r="B132" s="32"/>
      <c r="C132" s="56"/>
      <c r="D132" s="93" t="s">
        <v>1219</v>
      </c>
      <c r="E132" s="99"/>
      <c r="F132" s="100"/>
      <c r="G132" s="101">
        <v>1500</v>
      </c>
      <c r="H132" s="102" t="s">
        <v>1220</v>
      </c>
    </row>
    <row r="133" spans="1:8" s="12" customFormat="1" x14ac:dyDescent="0.25">
      <c r="A133" s="31"/>
      <c r="B133" s="32"/>
      <c r="C133" s="56"/>
      <c r="D133" s="93" t="s">
        <v>1221</v>
      </c>
      <c r="E133" s="99"/>
      <c r="F133" s="100"/>
      <c r="G133" s="101">
        <v>270</v>
      </c>
      <c r="H133" s="102" t="s">
        <v>1222</v>
      </c>
    </row>
    <row r="134" spans="1:8" s="12" customFormat="1" x14ac:dyDescent="0.25">
      <c r="A134" s="31"/>
      <c r="B134" s="32"/>
      <c r="C134" s="56"/>
      <c r="D134" s="115" t="s">
        <v>1300</v>
      </c>
      <c r="E134" s="117"/>
      <c r="F134" s="118"/>
      <c r="G134" s="119">
        <v>97.8</v>
      </c>
      <c r="H134" s="120" t="s">
        <v>1301</v>
      </c>
    </row>
    <row r="135" spans="1:8" s="12" customFormat="1" x14ac:dyDescent="0.25">
      <c r="A135" s="31"/>
      <c r="B135" s="32"/>
      <c r="C135" s="56"/>
      <c r="D135" s="115" t="s">
        <v>1311</v>
      </c>
      <c r="E135" s="24"/>
      <c r="F135" s="41"/>
      <c r="G135" s="65">
        <v>200</v>
      </c>
      <c r="H135" s="28" t="s">
        <v>1312</v>
      </c>
    </row>
    <row r="136" spans="1:8" s="12" customFormat="1" x14ac:dyDescent="0.25">
      <c r="A136" s="31"/>
      <c r="B136" s="32"/>
      <c r="C136" s="56"/>
      <c r="D136" s="115" t="s">
        <v>1313</v>
      </c>
      <c r="E136" s="24"/>
      <c r="F136" s="41"/>
      <c r="G136" s="65">
        <v>5950</v>
      </c>
      <c r="H136" s="28" t="s">
        <v>1314</v>
      </c>
    </row>
    <row r="137" spans="1:8" x14ac:dyDescent="0.25">
      <c r="A137" s="31"/>
      <c r="B137" s="32"/>
      <c r="C137" s="56"/>
      <c r="D137" s="115" t="s">
        <v>1315</v>
      </c>
      <c r="E137" s="24"/>
      <c r="F137" s="41"/>
      <c r="G137" s="65">
        <v>1500</v>
      </c>
      <c r="H137" s="28" t="s">
        <v>1316</v>
      </c>
    </row>
    <row r="138" spans="1:8" x14ac:dyDescent="0.25">
      <c r="A138" s="31"/>
      <c r="B138" s="32"/>
      <c r="C138" s="56"/>
      <c r="D138" s="115" t="s">
        <v>1321</v>
      </c>
      <c r="E138" s="24"/>
      <c r="F138" s="41"/>
      <c r="G138" s="65">
        <v>270</v>
      </c>
      <c r="H138" s="28" t="s">
        <v>1322</v>
      </c>
    </row>
    <row r="139" spans="1:8" s="12" customFormat="1" x14ac:dyDescent="0.25">
      <c r="A139" s="31"/>
      <c r="B139" s="32"/>
      <c r="C139" s="56"/>
      <c r="D139" s="115" t="s">
        <v>1325</v>
      </c>
      <c r="E139" s="24"/>
      <c r="F139" s="41"/>
      <c r="G139" s="65">
        <v>280</v>
      </c>
      <c r="H139" s="28" t="s">
        <v>1326</v>
      </c>
    </row>
    <row r="140" spans="1:8" s="12" customFormat="1" x14ac:dyDescent="0.25">
      <c r="A140" s="31"/>
      <c r="B140" s="32"/>
      <c r="C140" s="56"/>
      <c r="D140" s="115" t="s">
        <v>1372</v>
      </c>
      <c r="E140" s="24"/>
      <c r="F140" s="41"/>
      <c r="G140" s="65">
        <v>200</v>
      </c>
      <c r="H140" s="28" t="s">
        <v>1276</v>
      </c>
    </row>
    <row r="141" spans="1:8" s="12" customFormat="1" x14ac:dyDescent="0.25">
      <c r="A141" s="31"/>
      <c r="B141" s="32"/>
      <c r="C141" s="56"/>
      <c r="D141" s="115" t="s">
        <v>1379</v>
      </c>
      <c r="E141" s="24"/>
      <c r="F141" s="41"/>
      <c r="G141" s="65">
        <v>1500</v>
      </c>
      <c r="H141" s="28" t="s">
        <v>1374</v>
      </c>
    </row>
    <row r="142" spans="1:8" s="12" customFormat="1" x14ac:dyDescent="0.25">
      <c r="A142" s="31"/>
      <c r="B142" s="32"/>
      <c r="C142" s="56"/>
      <c r="D142" s="115" t="s">
        <v>1375</v>
      </c>
      <c r="E142" s="24"/>
      <c r="F142" s="41"/>
      <c r="G142" s="65">
        <v>270</v>
      </c>
      <c r="H142" s="28" t="s">
        <v>1376</v>
      </c>
    </row>
    <row r="143" spans="1:8" s="12" customFormat="1" x14ac:dyDescent="0.25">
      <c r="A143" s="31"/>
      <c r="B143" s="32"/>
      <c r="C143" s="56"/>
      <c r="D143" s="115" t="s">
        <v>1377</v>
      </c>
      <c r="E143" s="24"/>
      <c r="F143" s="41"/>
      <c r="G143" s="65">
        <v>1500</v>
      </c>
      <c r="H143" s="28" t="s">
        <v>1378</v>
      </c>
    </row>
    <row r="144" spans="1:8" s="12" customFormat="1" x14ac:dyDescent="0.25">
      <c r="A144" s="31"/>
      <c r="B144" s="32"/>
      <c r="C144" s="56"/>
      <c r="D144" s="115" t="s">
        <v>1373</v>
      </c>
      <c r="E144" s="24"/>
      <c r="F144" s="41"/>
      <c r="G144" s="65">
        <v>4500</v>
      </c>
      <c r="H144" s="28" t="s">
        <v>1380</v>
      </c>
    </row>
    <row r="145" spans="1:8" s="12" customFormat="1" x14ac:dyDescent="0.25">
      <c r="A145" s="31"/>
      <c r="B145" s="32"/>
      <c r="C145" s="56"/>
      <c r="D145" s="115"/>
      <c r="E145" s="24"/>
      <c r="F145" s="41"/>
      <c r="G145" s="65"/>
      <c r="H145" s="28"/>
    </row>
    <row r="146" spans="1:8" s="12" customFormat="1" x14ac:dyDescent="0.25">
      <c r="A146" s="31"/>
      <c r="B146" s="32"/>
      <c r="C146" s="56"/>
      <c r="D146" s="115"/>
      <c r="E146" s="24"/>
      <c r="F146" s="41"/>
      <c r="G146" s="65"/>
      <c r="H146" s="28"/>
    </row>
    <row r="147" spans="1:8" s="12" customFormat="1" x14ac:dyDescent="0.25">
      <c r="A147" s="31"/>
      <c r="B147" s="32"/>
      <c r="C147" s="56"/>
      <c r="D147" s="115"/>
      <c r="E147" s="24"/>
      <c r="F147" s="41"/>
      <c r="G147" s="65"/>
      <c r="H147" s="28"/>
    </row>
    <row r="148" spans="1:8" s="12" customFormat="1" x14ac:dyDescent="0.25">
      <c r="A148" s="31"/>
      <c r="B148" s="32"/>
      <c r="C148" s="56"/>
      <c r="D148" s="115"/>
      <c r="E148" s="24"/>
      <c r="F148" s="41"/>
      <c r="G148" s="65"/>
      <c r="H148" s="28"/>
    </row>
    <row r="149" spans="1:8" s="12" customFormat="1" x14ac:dyDescent="0.25">
      <c r="A149" s="31"/>
      <c r="B149" s="32"/>
      <c r="C149" s="56"/>
      <c r="D149" s="115"/>
      <c r="E149" s="24"/>
      <c r="F149" s="41"/>
      <c r="G149" s="65"/>
      <c r="H149" s="28"/>
    </row>
    <row r="150" spans="1:8" s="12" customFormat="1" x14ac:dyDescent="0.25">
      <c r="A150" s="31"/>
      <c r="B150" s="32"/>
      <c r="C150" s="56"/>
      <c r="D150" s="115"/>
      <c r="E150" s="24"/>
      <c r="F150" s="41"/>
      <c r="G150" s="65"/>
      <c r="H150" s="28"/>
    </row>
    <row r="151" spans="1:8" s="12" customFormat="1" x14ac:dyDescent="0.25">
      <c r="A151" s="31"/>
      <c r="B151" s="32"/>
      <c r="C151" s="56"/>
      <c r="D151" s="115"/>
      <c r="E151" s="24"/>
      <c r="F151" s="41"/>
      <c r="G151" s="65"/>
      <c r="H151" s="28"/>
    </row>
    <row r="152" spans="1:8" s="12" customFormat="1" x14ac:dyDescent="0.25">
      <c r="A152" s="31"/>
      <c r="B152" s="32"/>
      <c r="C152" s="56"/>
      <c r="D152" s="115"/>
      <c r="E152" s="24"/>
      <c r="F152" s="41"/>
      <c r="G152" s="65"/>
      <c r="H152" s="28"/>
    </row>
    <row r="153" spans="1:8" s="12" customFormat="1" x14ac:dyDescent="0.25">
      <c r="A153" s="31"/>
      <c r="B153" s="32"/>
      <c r="C153" s="56"/>
      <c r="D153" s="115"/>
      <c r="E153" s="24"/>
      <c r="F153" s="41"/>
      <c r="G153" s="65"/>
      <c r="H153" s="28"/>
    </row>
    <row r="154" spans="1:8" x14ac:dyDescent="0.25">
      <c r="A154" s="31"/>
      <c r="B154" s="32"/>
      <c r="C154" s="56"/>
      <c r="D154" s="51"/>
      <c r="E154" s="24"/>
      <c r="F154" s="41"/>
      <c r="G154" s="65"/>
      <c r="H154" s="28"/>
    </row>
    <row r="155" spans="1:8" x14ac:dyDescent="0.25">
      <c r="A155" s="52"/>
      <c r="B155" s="33"/>
      <c r="C155" s="57"/>
      <c r="D155" s="53"/>
      <c r="E155" s="24"/>
      <c r="F155" s="41"/>
      <c r="G155" s="65"/>
      <c r="H155" s="28"/>
    </row>
    <row r="156" spans="1:8" ht="15.75" thickBot="1" x14ac:dyDescent="0.3">
      <c r="A156" s="17"/>
      <c r="B156" s="16"/>
      <c r="C156" s="16"/>
      <c r="D156" s="16" t="s">
        <v>210</v>
      </c>
      <c r="E156" s="15"/>
      <c r="F156" s="29">
        <f>SUM(F27:F155)</f>
        <v>120000</v>
      </c>
      <c r="G156" s="66">
        <f>SUM(G29:G155)</f>
        <v>95279.420000000013</v>
      </c>
      <c r="H156" s="18"/>
    </row>
    <row r="157" spans="1:8" x14ac:dyDescent="0.25">
      <c r="A157" s="12"/>
      <c r="B157" s="12"/>
      <c r="C157" s="12"/>
      <c r="D157" s="12"/>
      <c r="E157" s="12"/>
      <c r="F157" s="12"/>
      <c r="G157" s="4"/>
      <c r="H157" s="12"/>
    </row>
    <row r="158" spans="1:8" ht="15.75" x14ac:dyDescent="0.25">
      <c r="A158" s="12"/>
      <c r="B158" s="12"/>
      <c r="C158" s="12"/>
      <c r="D158" s="13" t="s">
        <v>156</v>
      </c>
      <c r="E158" s="45"/>
      <c r="F158" s="46">
        <f>F156-G156</f>
        <v>24720.579999999987</v>
      </c>
      <c r="G158" s="4"/>
      <c r="H158" s="12"/>
    </row>
    <row r="159" spans="1:8" x14ac:dyDescent="0.25">
      <c r="A159" s="12"/>
      <c r="B159" s="12"/>
      <c r="C159" s="12"/>
      <c r="D159" s="12"/>
      <c r="E159" s="12"/>
      <c r="F159" s="12"/>
      <c r="G159" s="12"/>
      <c r="H159" s="12"/>
    </row>
    <row r="161" spans="1:8" ht="15.75" x14ac:dyDescent="0.25">
      <c r="A161" s="13" t="s">
        <v>679</v>
      </c>
      <c r="B161" s="12"/>
      <c r="C161" s="12"/>
      <c r="D161" s="12"/>
      <c r="E161" s="12"/>
      <c r="F161" s="12"/>
      <c r="G161" s="4"/>
      <c r="H161" s="12"/>
    </row>
    <row r="162" spans="1:8" ht="15.75" x14ac:dyDescent="0.25">
      <c r="A162" s="13" t="s">
        <v>159</v>
      </c>
      <c r="B162" s="12"/>
      <c r="C162" s="12"/>
      <c r="D162" s="12"/>
      <c r="E162" s="12"/>
      <c r="F162" s="12"/>
      <c r="G162" s="4"/>
      <c r="H162" s="12"/>
    </row>
    <row r="163" spans="1:8" x14ac:dyDescent="0.25">
      <c r="A163" s="12"/>
      <c r="B163" s="12"/>
      <c r="C163" s="12"/>
      <c r="D163" s="12"/>
      <c r="E163" s="12"/>
      <c r="F163" s="12"/>
      <c r="G163" s="4"/>
      <c r="H163" s="12"/>
    </row>
    <row r="164" spans="1:8" ht="45" x14ac:dyDescent="0.25">
      <c r="A164" s="20" t="s">
        <v>21</v>
      </c>
      <c r="B164" s="11" t="s">
        <v>160</v>
      </c>
      <c r="C164" s="11" t="s">
        <v>265</v>
      </c>
      <c r="D164" s="30" t="s">
        <v>152</v>
      </c>
      <c r="E164" s="14" t="s">
        <v>153</v>
      </c>
      <c r="F164" s="19" t="s">
        <v>22</v>
      </c>
      <c r="G164" s="59" t="s">
        <v>154</v>
      </c>
      <c r="H164" s="25" t="s">
        <v>155</v>
      </c>
    </row>
    <row r="165" spans="1:8" x14ac:dyDescent="0.25">
      <c r="A165" s="47"/>
      <c r="B165" s="48"/>
      <c r="C165" s="55"/>
      <c r="D165" s="49" t="s">
        <v>158</v>
      </c>
      <c r="E165" s="34"/>
      <c r="F165" s="36">
        <f>'Master List'!C112</f>
        <v>100000</v>
      </c>
      <c r="G165" s="60"/>
      <c r="H165" s="35"/>
    </row>
    <row r="166" spans="1:8" x14ac:dyDescent="0.25">
      <c r="A166" s="50"/>
      <c r="B166" s="32"/>
      <c r="C166" s="56"/>
      <c r="D166" s="27"/>
      <c r="E166" s="23"/>
      <c r="F166" s="39"/>
      <c r="G166" s="61"/>
      <c r="H166" s="27"/>
    </row>
    <row r="167" spans="1:8" x14ac:dyDescent="0.25">
      <c r="A167" s="31">
        <v>1</v>
      </c>
      <c r="B167" s="32"/>
      <c r="C167" s="56"/>
      <c r="D167" s="27" t="s">
        <v>680</v>
      </c>
      <c r="E167" s="22"/>
      <c r="F167" s="38"/>
      <c r="G167" s="62">
        <v>30000</v>
      </c>
      <c r="H167" s="26"/>
    </row>
    <row r="168" spans="1:8" x14ac:dyDescent="0.25">
      <c r="A168" s="31">
        <v>2</v>
      </c>
      <c r="B168" s="32"/>
      <c r="C168" s="56"/>
      <c r="D168" s="27"/>
      <c r="E168" s="23"/>
      <c r="F168" s="39"/>
      <c r="G168" s="61"/>
      <c r="H168" s="26"/>
    </row>
    <row r="169" spans="1:8" x14ac:dyDescent="0.25">
      <c r="A169" s="31">
        <v>3</v>
      </c>
      <c r="B169" s="32"/>
      <c r="C169" s="56"/>
      <c r="D169" s="27"/>
      <c r="E169" s="23"/>
      <c r="F169" s="39"/>
      <c r="G169" s="61"/>
      <c r="H169" s="26"/>
    </row>
    <row r="170" spans="1:8" x14ac:dyDescent="0.25">
      <c r="A170" s="31">
        <v>4</v>
      </c>
      <c r="B170" s="32"/>
      <c r="C170" s="56"/>
      <c r="D170" s="27"/>
      <c r="E170" s="23"/>
      <c r="F170" s="39"/>
      <c r="G170" s="61"/>
      <c r="H170" s="26"/>
    </row>
    <row r="171" spans="1:8" x14ac:dyDescent="0.25">
      <c r="A171" s="31">
        <v>5</v>
      </c>
      <c r="B171" s="32"/>
      <c r="C171" s="56"/>
      <c r="D171" s="27"/>
      <c r="E171" s="23"/>
      <c r="F171" s="39"/>
      <c r="G171" s="61"/>
      <c r="H171" s="27"/>
    </row>
    <row r="172" spans="1:8" x14ac:dyDescent="0.25">
      <c r="A172" s="31">
        <v>6</v>
      </c>
      <c r="B172" s="32"/>
      <c r="C172" s="56"/>
      <c r="D172" s="27"/>
      <c r="E172" s="23"/>
      <c r="F172" s="39"/>
      <c r="G172" s="61"/>
      <c r="H172" s="27"/>
    </row>
    <row r="173" spans="1:8" x14ac:dyDescent="0.25">
      <c r="A173" s="31"/>
      <c r="B173" s="32"/>
      <c r="C173" s="56"/>
      <c r="D173" s="27"/>
      <c r="E173" s="23"/>
      <c r="F173" s="39"/>
      <c r="G173" s="64"/>
      <c r="H173" s="27"/>
    </row>
    <row r="174" spans="1:8" x14ac:dyDescent="0.25">
      <c r="A174" s="31"/>
      <c r="B174" s="32"/>
      <c r="C174" s="56"/>
      <c r="D174" s="51"/>
      <c r="E174" s="24"/>
      <c r="F174" s="41"/>
      <c r="G174" s="65"/>
      <c r="H174" s="28"/>
    </row>
    <row r="175" spans="1:8" x14ac:dyDescent="0.25">
      <c r="A175" s="31"/>
      <c r="B175" s="32"/>
      <c r="C175" s="56"/>
      <c r="D175" s="51"/>
      <c r="E175" s="24"/>
      <c r="F175" s="41"/>
      <c r="G175" s="65"/>
      <c r="H175" s="28"/>
    </row>
    <row r="176" spans="1:8" x14ac:dyDescent="0.25">
      <c r="A176" s="31"/>
      <c r="B176" s="32"/>
      <c r="C176" s="56"/>
      <c r="D176" s="51"/>
      <c r="E176" s="24"/>
      <c r="F176" s="41"/>
      <c r="G176" s="65"/>
      <c r="H176" s="28"/>
    </row>
    <row r="177" spans="1:8" x14ac:dyDescent="0.25">
      <c r="A177" s="52"/>
      <c r="B177" s="33"/>
      <c r="C177" s="57"/>
      <c r="D177" s="53"/>
      <c r="E177" s="24"/>
      <c r="F177" s="41"/>
      <c r="G177" s="65"/>
      <c r="H177" s="28"/>
    </row>
    <row r="178" spans="1:8" ht="15.75" thickBot="1" x14ac:dyDescent="0.3">
      <c r="A178" s="17"/>
      <c r="B178" s="16"/>
      <c r="C178" s="16"/>
      <c r="D178" s="16" t="s">
        <v>210</v>
      </c>
      <c r="E178" s="15"/>
      <c r="F178" s="29">
        <f>SUM(F165:F177)</f>
        <v>100000</v>
      </c>
      <c r="G178" s="66">
        <f>SUM(G167:G177)</f>
        <v>30000</v>
      </c>
      <c r="H178" s="18"/>
    </row>
    <row r="179" spans="1:8" x14ac:dyDescent="0.25">
      <c r="A179" s="12"/>
      <c r="B179" s="12"/>
      <c r="C179" s="12"/>
      <c r="D179" s="12"/>
      <c r="E179" s="12"/>
      <c r="F179" s="12"/>
      <c r="G179" s="4"/>
      <c r="H179" s="12"/>
    </row>
    <row r="180" spans="1:8" ht="15.75" x14ac:dyDescent="0.25">
      <c r="A180" s="12"/>
      <c r="B180" s="12"/>
      <c r="C180" s="12"/>
      <c r="D180" s="13" t="s">
        <v>156</v>
      </c>
      <c r="E180" s="45"/>
      <c r="F180" s="46">
        <f>F178-G178</f>
        <v>70000</v>
      </c>
      <c r="G180" s="4"/>
      <c r="H180" s="12"/>
    </row>
    <row r="183" spans="1:8" ht="15.75" x14ac:dyDescent="0.25">
      <c r="A183" s="13" t="s">
        <v>1175</v>
      </c>
      <c r="B183" s="12"/>
      <c r="C183" s="12"/>
      <c r="D183" s="12"/>
      <c r="E183" s="12"/>
      <c r="F183" s="12"/>
      <c r="G183" s="4"/>
      <c r="H183" s="12"/>
    </row>
    <row r="184" spans="1:8" ht="15.75" x14ac:dyDescent="0.25">
      <c r="A184" s="13" t="s">
        <v>159</v>
      </c>
      <c r="B184" s="12"/>
      <c r="C184" s="12"/>
      <c r="D184" s="12"/>
      <c r="E184" s="12"/>
      <c r="F184" s="12"/>
      <c r="G184" s="4"/>
      <c r="H184" s="12"/>
    </row>
    <row r="185" spans="1:8" x14ac:dyDescent="0.25">
      <c r="A185" s="12"/>
      <c r="B185" s="12"/>
      <c r="C185" s="12"/>
      <c r="D185" s="12"/>
      <c r="E185" s="12"/>
      <c r="F185" s="12"/>
      <c r="G185" s="4"/>
      <c r="H185" s="12"/>
    </row>
    <row r="186" spans="1:8" ht="45" x14ac:dyDescent="0.25">
      <c r="A186" s="20" t="s">
        <v>21</v>
      </c>
      <c r="B186" s="11" t="s">
        <v>160</v>
      </c>
      <c r="C186" s="11" t="s">
        <v>265</v>
      </c>
      <c r="D186" s="30" t="s">
        <v>152</v>
      </c>
      <c r="E186" s="14" t="s">
        <v>153</v>
      </c>
      <c r="F186" s="19" t="s">
        <v>22</v>
      </c>
      <c r="G186" s="59" t="s">
        <v>154</v>
      </c>
      <c r="H186" s="25" t="s">
        <v>155</v>
      </c>
    </row>
    <row r="187" spans="1:8" x14ac:dyDescent="0.25">
      <c r="A187" s="47"/>
      <c r="B187" s="48"/>
      <c r="C187" s="55"/>
      <c r="D187" s="49" t="s">
        <v>158</v>
      </c>
      <c r="E187" s="34"/>
      <c r="F187" s="36">
        <f>'Master List'!C109</f>
        <v>120000</v>
      </c>
      <c r="G187" s="60"/>
      <c r="H187" s="35"/>
    </row>
    <row r="188" spans="1:8" x14ac:dyDescent="0.25">
      <c r="A188" s="50"/>
      <c r="B188" s="32"/>
      <c r="C188" s="56"/>
      <c r="D188" s="27"/>
      <c r="E188" s="23"/>
      <c r="F188" s="39"/>
      <c r="G188" s="61"/>
      <c r="H188" s="27"/>
    </row>
    <row r="189" spans="1:8" x14ac:dyDescent="0.25">
      <c r="A189" s="31">
        <v>1</v>
      </c>
      <c r="B189" s="32"/>
      <c r="C189" s="56"/>
      <c r="D189" s="27" t="s">
        <v>1176</v>
      </c>
      <c r="E189" s="22"/>
      <c r="F189" s="38"/>
      <c r="G189" s="38">
        <v>2400</v>
      </c>
      <c r="H189" s="62"/>
    </row>
    <row r="190" spans="1:8" x14ac:dyDescent="0.25">
      <c r="A190" s="31">
        <v>2</v>
      </c>
      <c r="B190" s="32"/>
      <c r="C190" s="56"/>
      <c r="D190" s="27" t="s">
        <v>1177</v>
      </c>
      <c r="E190" s="23"/>
      <c r="F190" s="39"/>
      <c r="G190" s="39">
        <v>4800</v>
      </c>
      <c r="H190" s="61"/>
    </row>
    <row r="191" spans="1:8" x14ac:dyDescent="0.25">
      <c r="A191" s="31">
        <v>3</v>
      </c>
      <c r="B191" s="32"/>
      <c r="C191" s="56"/>
      <c r="D191" s="27" t="s">
        <v>1178</v>
      </c>
      <c r="E191" s="23"/>
      <c r="F191" s="39"/>
      <c r="G191" s="39">
        <v>2400</v>
      </c>
      <c r="H191" s="61"/>
    </row>
    <row r="192" spans="1:8" x14ac:dyDescent="0.25">
      <c r="A192" s="31">
        <v>4</v>
      </c>
      <c r="B192" s="32"/>
      <c r="C192" s="56"/>
      <c r="D192" s="27" t="s">
        <v>1202</v>
      </c>
      <c r="E192" s="23"/>
      <c r="F192" s="39"/>
      <c r="G192" s="39">
        <v>814</v>
      </c>
      <c r="H192" s="155" t="s">
        <v>1203</v>
      </c>
    </row>
    <row r="193" spans="1:8" x14ac:dyDescent="0.25">
      <c r="A193" s="31">
        <v>5</v>
      </c>
      <c r="B193" s="32"/>
      <c r="C193" s="56"/>
      <c r="D193" s="27" t="s">
        <v>1204</v>
      </c>
      <c r="E193" s="23"/>
      <c r="F193" s="39"/>
      <c r="G193" s="39">
        <v>10.5</v>
      </c>
      <c r="H193" s="155" t="s">
        <v>1205</v>
      </c>
    </row>
    <row r="194" spans="1:8" x14ac:dyDescent="0.25">
      <c r="A194" s="31">
        <v>6</v>
      </c>
      <c r="B194" s="32"/>
      <c r="C194" s="56"/>
      <c r="D194" s="27" t="s">
        <v>1246</v>
      </c>
      <c r="E194" s="23"/>
      <c r="F194" s="39"/>
      <c r="G194" s="61">
        <v>31880</v>
      </c>
      <c r="H194" s="27" t="s">
        <v>1245</v>
      </c>
    </row>
    <row r="195" spans="1:8" x14ac:dyDescent="0.25">
      <c r="A195" s="31">
        <v>7</v>
      </c>
      <c r="B195" s="32"/>
      <c r="C195" s="56"/>
      <c r="D195" s="27" t="s">
        <v>1247</v>
      </c>
      <c r="E195" s="23"/>
      <c r="F195" s="39"/>
      <c r="G195" s="64">
        <v>700</v>
      </c>
      <c r="H195" s="27" t="s">
        <v>1248</v>
      </c>
    </row>
    <row r="196" spans="1:8" s="12" customFormat="1" x14ac:dyDescent="0.25">
      <c r="A196" s="31"/>
      <c r="B196" s="32"/>
      <c r="C196" s="56"/>
      <c r="D196" s="27" t="s">
        <v>1253</v>
      </c>
      <c r="E196" s="24"/>
      <c r="F196" s="41"/>
      <c r="G196" s="65">
        <v>740</v>
      </c>
      <c r="H196" s="28" t="s">
        <v>1254</v>
      </c>
    </row>
    <row r="197" spans="1:8" s="12" customFormat="1" x14ac:dyDescent="0.25">
      <c r="A197" s="31"/>
      <c r="B197" s="32"/>
      <c r="C197" s="56"/>
      <c r="D197" s="27" t="s">
        <v>1255</v>
      </c>
      <c r="E197" s="24"/>
      <c r="F197" s="41"/>
      <c r="G197" s="65">
        <v>1280</v>
      </c>
      <c r="H197" s="28" t="s">
        <v>1256</v>
      </c>
    </row>
    <row r="198" spans="1:8" s="12" customFormat="1" x14ac:dyDescent="0.25">
      <c r="A198" s="31"/>
      <c r="B198" s="32"/>
      <c r="C198" s="56"/>
      <c r="D198" s="27" t="s">
        <v>1268</v>
      </c>
      <c r="E198" s="24"/>
      <c r="F198" s="41"/>
      <c r="G198" s="65">
        <v>1640</v>
      </c>
      <c r="H198" s="28" t="s">
        <v>1269</v>
      </c>
    </row>
    <row r="199" spans="1:8" s="12" customFormat="1" x14ac:dyDescent="0.25">
      <c r="A199" s="31"/>
      <c r="B199" s="32"/>
      <c r="C199" s="56"/>
      <c r="D199" s="27" t="s">
        <v>1272</v>
      </c>
      <c r="E199" s="24"/>
      <c r="F199" s="41"/>
      <c r="G199" s="65">
        <v>2400</v>
      </c>
      <c r="H199" s="28" t="s">
        <v>1273</v>
      </c>
    </row>
    <row r="200" spans="1:8" s="12" customFormat="1" x14ac:dyDescent="0.25">
      <c r="A200" s="31"/>
      <c r="B200" s="32"/>
      <c r="C200" s="56"/>
      <c r="D200" s="27" t="s">
        <v>1294</v>
      </c>
      <c r="E200" s="24"/>
      <c r="F200" s="41"/>
      <c r="G200" s="65">
        <v>10613</v>
      </c>
      <c r="H200" s="28" t="s">
        <v>1295</v>
      </c>
    </row>
    <row r="201" spans="1:8" s="12" customFormat="1" x14ac:dyDescent="0.25">
      <c r="A201" s="31"/>
      <c r="B201" s="32"/>
      <c r="C201" s="56"/>
      <c r="D201" s="27" t="s">
        <v>1296</v>
      </c>
      <c r="E201" s="24"/>
      <c r="F201" s="41"/>
      <c r="G201" s="65">
        <v>280</v>
      </c>
      <c r="H201" s="28" t="s">
        <v>1297</v>
      </c>
    </row>
    <row r="202" spans="1:8" s="12" customFormat="1" x14ac:dyDescent="0.25">
      <c r="A202" s="31"/>
      <c r="B202" s="32"/>
      <c r="C202" s="56"/>
      <c r="D202" s="27" t="s">
        <v>1306</v>
      </c>
      <c r="E202" s="24"/>
      <c r="F202" s="41"/>
      <c r="G202" s="65">
        <v>1200</v>
      </c>
      <c r="H202" s="28" t="s">
        <v>1332</v>
      </c>
    </row>
    <row r="203" spans="1:8" s="12" customFormat="1" x14ac:dyDescent="0.25">
      <c r="A203" s="31"/>
      <c r="B203" s="32"/>
      <c r="C203" s="56"/>
      <c r="D203" s="27" t="s">
        <v>1309</v>
      </c>
      <c r="E203" s="24"/>
      <c r="F203" s="41"/>
      <c r="G203" s="65">
        <v>600</v>
      </c>
      <c r="H203" s="28" t="s">
        <v>1310</v>
      </c>
    </row>
    <row r="204" spans="1:8" x14ac:dyDescent="0.25">
      <c r="A204" s="31"/>
      <c r="B204" s="32"/>
      <c r="C204" s="56"/>
      <c r="D204" s="51" t="s">
        <v>1317</v>
      </c>
      <c r="E204" s="24"/>
      <c r="F204" s="41"/>
      <c r="G204" s="65">
        <v>700</v>
      </c>
      <c r="H204" s="28" t="s">
        <v>1318</v>
      </c>
    </row>
    <row r="205" spans="1:8" x14ac:dyDescent="0.25">
      <c r="A205" s="31"/>
      <c r="B205" s="32"/>
      <c r="C205" s="56"/>
      <c r="D205" s="51" t="s">
        <v>1327</v>
      </c>
      <c r="E205" s="24"/>
      <c r="F205" s="41"/>
      <c r="G205" s="65">
        <v>24708</v>
      </c>
      <c r="H205" s="28" t="s">
        <v>1328</v>
      </c>
    </row>
    <row r="206" spans="1:8" x14ac:dyDescent="0.25">
      <c r="A206" s="31"/>
      <c r="B206" s="32"/>
      <c r="C206" s="56"/>
      <c r="D206" s="51" t="s">
        <v>1317</v>
      </c>
      <c r="E206" s="24"/>
      <c r="F206" s="41"/>
      <c r="G206" s="65">
        <v>80</v>
      </c>
      <c r="H206" s="28" t="s">
        <v>1329</v>
      </c>
    </row>
    <row r="207" spans="1:8" s="12" customFormat="1" x14ac:dyDescent="0.25">
      <c r="A207" s="131"/>
      <c r="B207" s="132"/>
      <c r="C207" s="140"/>
      <c r="D207" s="147" t="s">
        <v>1333</v>
      </c>
      <c r="E207" s="24"/>
      <c r="F207" s="41"/>
      <c r="G207" s="65">
        <v>2000</v>
      </c>
      <c r="H207" s="28" t="s">
        <v>1334</v>
      </c>
    </row>
    <row r="208" spans="1:8" x14ac:dyDescent="0.25">
      <c r="A208" s="52"/>
      <c r="B208" s="33"/>
      <c r="C208" s="57"/>
      <c r="D208" s="53"/>
      <c r="E208" s="24"/>
      <c r="F208" s="41"/>
      <c r="G208" s="65"/>
      <c r="H208" s="28"/>
    </row>
    <row r="209" spans="1:8" ht="15.75" thickBot="1" x14ac:dyDescent="0.3">
      <c r="A209" s="17"/>
      <c r="B209" s="16"/>
      <c r="C209" s="16"/>
      <c r="D209" s="16" t="s">
        <v>210</v>
      </c>
      <c r="E209" s="15"/>
      <c r="F209" s="29">
        <f>SUM(F187:F208)</f>
        <v>120000</v>
      </c>
      <c r="G209" s="66">
        <f>SUM(G189:G208)</f>
        <v>89245.5</v>
      </c>
      <c r="H209" s="18"/>
    </row>
    <row r="210" spans="1:8" x14ac:dyDescent="0.25">
      <c r="A210" s="12"/>
      <c r="B210" s="12"/>
      <c r="C210" s="12"/>
      <c r="D210" s="12"/>
      <c r="E210" s="12"/>
      <c r="F210" s="12"/>
      <c r="G210" s="4"/>
      <c r="H210" s="12"/>
    </row>
    <row r="211" spans="1:8" ht="15.75" x14ac:dyDescent="0.25">
      <c r="A211" s="12"/>
      <c r="B211" s="12"/>
      <c r="C211" s="12"/>
      <c r="D211" s="13" t="s">
        <v>156</v>
      </c>
      <c r="E211" s="45"/>
      <c r="F211" s="46">
        <f>F209-G209</f>
        <v>30754.5</v>
      </c>
      <c r="G211" s="4"/>
      <c r="H211" s="12"/>
    </row>
    <row r="215" spans="1:8" ht="15.75" x14ac:dyDescent="0.25">
      <c r="A215" s="13" t="s">
        <v>1229</v>
      </c>
      <c r="B215" s="12"/>
      <c r="C215" s="12"/>
      <c r="D215" s="12"/>
      <c r="E215" s="12"/>
      <c r="F215" s="12"/>
      <c r="G215" s="4"/>
      <c r="H215" s="12"/>
    </row>
    <row r="216" spans="1:8" ht="15.75" x14ac:dyDescent="0.25">
      <c r="A216" s="13" t="s">
        <v>159</v>
      </c>
      <c r="B216" s="12"/>
      <c r="C216" s="12"/>
      <c r="D216" s="12"/>
      <c r="E216" s="12"/>
      <c r="F216" s="12"/>
      <c r="G216" s="4"/>
      <c r="H216" s="12"/>
    </row>
    <row r="217" spans="1:8" x14ac:dyDescent="0.25">
      <c r="A217" s="12"/>
      <c r="B217" s="12"/>
      <c r="C217" s="12"/>
      <c r="D217" s="12"/>
      <c r="E217" s="12"/>
      <c r="F217" s="12"/>
      <c r="G217" s="4"/>
      <c r="H217" s="12"/>
    </row>
    <row r="218" spans="1:8" ht="45" x14ac:dyDescent="0.25">
      <c r="A218" s="20" t="s">
        <v>21</v>
      </c>
      <c r="B218" s="11" t="s">
        <v>160</v>
      </c>
      <c r="C218" s="11" t="s">
        <v>265</v>
      </c>
      <c r="D218" s="30" t="s">
        <v>152</v>
      </c>
      <c r="E218" s="14" t="s">
        <v>153</v>
      </c>
      <c r="F218" s="19" t="s">
        <v>22</v>
      </c>
      <c r="G218" s="59" t="s">
        <v>154</v>
      </c>
      <c r="H218" s="25" t="s">
        <v>155</v>
      </c>
    </row>
    <row r="219" spans="1:8" x14ac:dyDescent="0.25">
      <c r="A219" s="47"/>
      <c r="B219" s="48"/>
      <c r="C219" s="55"/>
      <c r="D219" s="49" t="s">
        <v>158</v>
      </c>
      <c r="E219" s="34"/>
      <c r="F219" s="36"/>
      <c r="G219" s="60"/>
      <c r="H219" s="35"/>
    </row>
    <row r="220" spans="1:8" x14ac:dyDescent="0.25">
      <c r="A220" s="50"/>
      <c r="B220" s="32"/>
      <c r="C220" s="56"/>
      <c r="D220" s="27"/>
      <c r="E220" s="23"/>
      <c r="F220" s="39"/>
      <c r="G220" s="61"/>
      <c r="H220" s="27"/>
    </row>
    <row r="221" spans="1:8" x14ac:dyDescent="0.25">
      <c r="A221" s="31">
        <v>1</v>
      </c>
      <c r="B221" s="32"/>
      <c r="C221" s="56"/>
      <c r="D221" s="27" t="s">
        <v>1230</v>
      </c>
      <c r="E221" s="22">
        <v>1</v>
      </c>
      <c r="F221" s="38"/>
      <c r="G221" s="38">
        <v>13800</v>
      </c>
      <c r="H221" s="26" t="s">
        <v>1231</v>
      </c>
    </row>
    <row r="222" spans="1:8" x14ac:dyDescent="0.25">
      <c r="A222" s="31">
        <v>2</v>
      </c>
      <c r="B222" s="32"/>
      <c r="C222" s="56"/>
      <c r="D222" s="27" t="s">
        <v>1232</v>
      </c>
      <c r="E222" s="23"/>
      <c r="F222" s="39"/>
      <c r="G222" s="61">
        <v>59940</v>
      </c>
      <c r="H222" s="26"/>
    </row>
    <row r="223" spans="1:8" x14ac:dyDescent="0.25">
      <c r="A223" s="31">
        <v>3</v>
      </c>
      <c r="B223" s="32"/>
      <c r="C223" s="56"/>
      <c r="D223" s="27" t="s">
        <v>1330</v>
      </c>
      <c r="E223" s="23"/>
      <c r="F223" s="39"/>
      <c r="G223" s="61">
        <v>6960</v>
      </c>
      <c r="H223" s="26" t="s">
        <v>1331</v>
      </c>
    </row>
    <row r="224" spans="1:8" x14ac:dyDescent="0.25">
      <c r="A224" s="31">
        <v>4</v>
      </c>
      <c r="B224" s="32"/>
      <c r="C224" s="56"/>
      <c r="D224" s="27"/>
      <c r="E224" s="23"/>
      <c r="F224" s="39"/>
      <c r="G224" s="155"/>
      <c r="H224" s="26"/>
    </row>
    <row r="225" spans="1:8" x14ac:dyDescent="0.25">
      <c r="A225" s="31">
        <v>5</v>
      </c>
      <c r="B225" s="32"/>
      <c r="C225" s="56"/>
      <c r="D225" s="27"/>
      <c r="E225" s="23"/>
      <c r="F225" s="39"/>
      <c r="G225" s="155"/>
      <c r="H225" s="27"/>
    </row>
    <row r="226" spans="1:8" x14ac:dyDescent="0.25">
      <c r="A226" s="31">
        <v>6</v>
      </c>
      <c r="B226" s="32"/>
      <c r="C226" s="56"/>
      <c r="D226" s="27"/>
      <c r="E226" s="23"/>
      <c r="F226" s="39"/>
      <c r="G226" s="61"/>
      <c r="H226" s="27"/>
    </row>
    <row r="227" spans="1:8" x14ac:dyDescent="0.25">
      <c r="A227" s="31"/>
      <c r="B227" s="32"/>
      <c r="C227" s="56"/>
      <c r="D227" s="27"/>
      <c r="E227" s="23"/>
      <c r="F227" s="39"/>
      <c r="G227" s="64"/>
      <c r="H227" s="27"/>
    </row>
    <row r="228" spans="1:8" x14ac:dyDescent="0.25">
      <c r="A228" s="31"/>
      <c r="B228" s="32"/>
      <c r="C228" s="56"/>
      <c r="D228" s="51"/>
      <c r="E228" s="24"/>
      <c r="F228" s="41"/>
      <c r="G228" s="65"/>
      <c r="H228" s="28"/>
    </row>
    <row r="229" spans="1:8" x14ac:dyDescent="0.25">
      <c r="A229" s="31"/>
      <c r="B229" s="32"/>
      <c r="C229" s="56"/>
      <c r="D229" s="51"/>
      <c r="E229" s="24"/>
      <c r="F229" s="41"/>
      <c r="G229" s="65"/>
      <c r="H229" s="28"/>
    </row>
    <row r="230" spans="1:8" x14ac:dyDescent="0.25">
      <c r="A230" s="31"/>
      <c r="B230" s="32"/>
      <c r="C230" s="56"/>
      <c r="D230" s="51"/>
      <c r="E230" s="24"/>
      <c r="F230" s="41"/>
      <c r="G230" s="65"/>
      <c r="H230" s="28"/>
    </row>
    <row r="231" spans="1:8" x14ac:dyDescent="0.25">
      <c r="A231" s="52"/>
      <c r="B231" s="33"/>
      <c r="C231" s="57"/>
      <c r="D231" s="53"/>
      <c r="E231" s="24"/>
      <c r="F231" s="41"/>
      <c r="G231" s="65"/>
      <c r="H231" s="28"/>
    </row>
    <row r="232" spans="1:8" ht="15.75" thickBot="1" x14ac:dyDescent="0.3">
      <c r="A232" s="17"/>
      <c r="B232" s="16"/>
      <c r="C232" s="16"/>
      <c r="D232" s="16" t="s">
        <v>210</v>
      </c>
      <c r="E232" s="15"/>
      <c r="F232" s="29">
        <f>SUM(F219:F231)</f>
        <v>0</v>
      </c>
      <c r="G232" s="66">
        <f>SUM(G221:G231)</f>
        <v>80700</v>
      </c>
      <c r="H232" s="18"/>
    </row>
    <row r="233" spans="1:8" x14ac:dyDescent="0.25">
      <c r="A233" s="12"/>
      <c r="B233" s="12"/>
      <c r="C233" s="12"/>
      <c r="D233" s="12"/>
      <c r="E233" s="12"/>
      <c r="F233" s="12"/>
      <c r="G233" s="4"/>
      <c r="H233" s="12"/>
    </row>
    <row r="234" spans="1:8" ht="15.75" x14ac:dyDescent="0.25">
      <c r="A234" s="12"/>
      <c r="B234" s="12"/>
      <c r="C234" s="12"/>
      <c r="D234" s="13" t="s">
        <v>156</v>
      </c>
      <c r="E234" s="45"/>
      <c r="F234" s="46">
        <f>F232-G232</f>
        <v>-80700</v>
      </c>
      <c r="G234" s="4"/>
      <c r="H234" s="12"/>
    </row>
    <row r="235" spans="1:8" x14ac:dyDescent="0.25">
      <c r="A235" s="12"/>
      <c r="B235" s="12"/>
      <c r="C235" s="12"/>
      <c r="D235" s="12"/>
      <c r="E235" s="12"/>
      <c r="F235" s="12"/>
      <c r="G235" s="12"/>
      <c r="H235" s="12"/>
    </row>
    <row r="237" spans="1:8" ht="15.75" x14ac:dyDescent="0.25">
      <c r="A237" s="13" t="s">
        <v>1233</v>
      </c>
      <c r="B237" s="12"/>
      <c r="C237" s="12"/>
      <c r="D237" s="12"/>
      <c r="E237" s="12"/>
      <c r="F237" s="12"/>
      <c r="G237" s="4"/>
      <c r="H237" s="12"/>
    </row>
    <row r="238" spans="1:8" ht="15.75" x14ac:dyDescent="0.25">
      <c r="A238" s="13" t="s">
        <v>159</v>
      </c>
      <c r="B238" s="12"/>
      <c r="C238" s="12"/>
      <c r="D238" s="12"/>
      <c r="E238" s="12"/>
      <c r="F238" s="12"/>
      <c r="G238" s="4"/>
      <c r="H238" s="12"/>
    </row>
    <row r="239" spans="1:8" x14ac:dyDescent="0.25">
      <c r="A239" s="12"/>
      <c r="B239" s="12"/>
      <c r="C239" s="12"/>
      <c r="D239" s="12"/>
      <c r="E239" s="12"/>
      <c r="F239" s="12"/>
      <c r="G239" s="4"/>
      <c r="H239" s="12"/>
    </row>
    <row r="240" spans="1:8" ht="45" x14ac:dyDescent="0.25">
      <c r="A240" s="20" t="s">
        <v>21</v>
      </c>
      <c r="B240" s="11" t="s">
        <v>160</v>
      </c>
      <c r="C240" s="11" t="s">
        <v>265</v>
      </c>
      <c r="D240" s="30" t="s">
        <v>152</v>
      </c>
      <c r="E240" s="14" t="s">
        <v>153</v>
      </c>
      <c r="F240" s="19" t="s">
        <v>22</v>
      </c>
      <c r="G240" s="59" t="s">
        <v>154</v>
      </c>
      <c r="H240" s="25" t="s">
        <v>155</v>
      </c>
    </row>
    <row r="241" spans="1:8" x14ac:dyDescent="0.25">
      <c r="A241" s="47"/>
      <c r="B241" s="48"/>
      <c r="C241" s="55"/>
      <c r="D241" s="49" t="s">
        <v>158</v>
      </c>
      <c r="E241" s="34"/>
      <c r="F241" s="36">
        <v>110000</v>
      </c>
      <c r="G241" s="60"/>
      <c r="H241" s="35"/>
    </row>
    <row r="242" spans="1:8" x14ac:dyDescent="0.25">
      <c r="A242" s="50"/>
      <c r="B242" s="32"/>
      <c r="C242" s="56"/>
      <c r="D242" s="27"/>
      <c r="E242" s="23"/>
      <c r="F242" s="39"/>
      <c r="G242" s="61"/>
      <c r="H242" s="27"/>
    </row>
    <row r="243" spans="1:8" x14ac:dyDescent="0.25">
      <c r="A243" s="31">
        <v>1</v>
      </c>
      <c r="B243" s="32"/>
      <c r="C243" s="56"/>
      <c r="D243" s="27" t="s">
        <v>1234</v>
      </c>
      <c r="E243" s="22"/>
      <c r="F243" s="38"/>
      <c r="G243" s="38">
        <v>8000</v>
      </c>
      <c r="H243" s="26"/>
    </row>
    <row r="244" spans="1:8" x14ac:dyDescent="0.25">
      <c r="A244" s="31">
        <v>2</v>
      </c>
      <c r="B244" s="32"/>
      <c r="C244" s="56"/>
      <c r="D244" s="27" t="s">
        <v>1235</v>
      </c>
      <c r="E244" s="23"/>
      <c r="F244" s="39"/>
      <c r="G244" s="61">
        <v>20000</v>
      </c>
      <c r="H244" s="26"/>
    </row>
    <row r="245" spans="1:8" x14ac:dyDescent="0.25">
      <c r="A245" s="31">
        <v>3</v>
      </c>
      <c r="B245" s="32"/>
      <c r="C245" s="56"/>
      <c r="D245" s="27" t="s">
        <v>1236</v>
      </c>
      <c r="E245" s="23"/>
      <c r="F245" s="39"/>
      <c r="G245" s="61">
        <v>600</v>
      </c>
      <c r="H245" s="26"/>
    </row>
    <row r="246" spans="1:8" x14ac:dyDescent="0.25">
      <c r="A246" s="31">
        <v>4</v>
      </c>
      <c r="B246" s="32"/>
      <c r="C246" s="56"/>
      <c r="D246" s="27" t="s">
        <v>1237</v>
      </c>
      <c r="E246" s="23"/>
      <c r="F246" s="39"/>
      <c r="G246" s="155">
        <v>20000</v>
      </c>
      <c r="H246" s="26"/>
    </row>
    <row r="247" spans="1:8" x14ac:dyDescent="0.25">
      <c r="A247" s="31">
        <v>5</v>
      </c>
      <c r="B247" s="32"/>
      <c r="C247" s="56"/>
      <c r="D247" s="27"/>
      <c r="E247" s="23"/>
      <c r="F247" s="39"/>
      <c r="G247" s="155"/>
      <c r="H247" s="27"/>
    </row>
    <row r="248" spans="1:8" x14ac:dyDescent="0.25">
      <c r="A248" s="31">
        <v>6</v>
      </c>
      <c r="B248" s="32"/>
      <c r="C248" s="56"/>
      <c r="D248" s="27"/>
      <c r="E248" s="23"/>
      <c r="F248" s="39"/>
      <c r="G248" s="61"/>
      <c r="H248" s="27"/>
    </row>
    <row r="249" spans="1:8" x14ac:dyDescent="0.25">
      <c r="A249" s="31"/>
      <c r="B249" s="32"/>
      <c r="C249" s="56"/>
      <c r="D249" s="27"/>
      <c r="E249" s="23"/>
      <c r="F249" s="39"/>
      <c r="G249" s="64"/>
      <c r="H249" s="27"/>
    </row>
    <row r="250" spans="1:8" x14ac:dyDescent="0.25">
      <c r="A250" s="31"/>
      <c r="B250" s="32"/>
      <c r="C250" s="56"/>
      <c r="D250" s="51"/>
      <c r="E250" s="24"/>
      <c r="F250" s="41"/>
      <c r="G250" s="65"/>
      <c r="H250" s="28"/>
    </row>
    <row r="251" spans="1:8" x14ac:dyDescent="0.25">
      <c r="A251" s="31"/>
      <c r="B251" s="32"/>
      <c r="C251" s="56"/>
      <c r="D251" s="51"/>
      <c r="E251" s="24"/>
      <c r="F251" s="41"/>
      <c r="G251" s="65"/>
      <c r="H251" s="28"/>
    </row>
    <row r="252" spans="1:8" x14ac:dyDescent="0.25">
      <c r="A252" s="31"/>
      <c r="B252" s="32"/>
      <c r="C252" s="56"/>
      <c r="D252" s="51"/>
      <c r="E252" s="24"/>
      <c r="F252" s="41"/>
      <c r="G252" s="65"/>
      <c r="H252" s="28"/>
    </row>
    <row r="253" spans="1:8" x14ac:dyDescent="0.25">
      <c r="A253" s="52"/>
      <c r="B253" s="33"/>
      <c r="C253" s="57"/>
      <c r="D253" s="53"/>
      <c r="E253" s="24"/>
      <c r="F253" s="41"/>
      <c r="G253" s="65"/>
      <c r="H253" s="28"/>
    </row>
    <row r="254" spans="1:8" ht="15.75" thickBot="1" x14ac:dyDescent="0.3">
      <c r="A254" s="17"/>
      <c r="B254" s="16"/>
      <c r="C254" s="16"/>
      <c r="D254" s="16" t="s">
        <v>210</v>
      </c>
      <c r="E254" s="15"/>
      <c r="F254" s="29">
        <f>SUM(F241:F253)</f>
        <v>110000</v>
      </c>
      <c r="G254" s="66">
        <f>SUM(G243:G253)</f>
        <v>48600</v>
      </c>
      <c r="H254" s="18"/>
    </row>
    <row r="255" spans="1:8" x14ac:dyDescent="0.25">
      <c r="A255" s="12"/>
      <c r="B255" s="12"/>
      <c r="C255" s="12"/>
      <c r="D255" s="12"/>
      <c r="E255" s="12"/>
      <c r="F255" s="12"/>
      <c r="G255" s="4"/>
      <c r="H255" s="12"/>
    </row>
    <row r="256" spans="1:8" ht="15.75" x14ac:dyDescent="0.25">
      <c r="A256" s="12"/>
      <c r="B256" s="12"/>
      <c r="C256" s="12"/>
      <c r="D256" s="13" t="s">
        <v>156</v>
      </c>
      <c r="E256" s="45"/>
      <c r="F256" s="46">
        <f>F254-G254</f>
        <v>61400</v>
      </c>
      <c r="G256" s="4"/>
      <c r="H256" s="1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5"/>
  <sheetViews>
    <sheetView topLeftCell="A196" workbookViewId="0">
      <selection activeCell="D65" sqref="D65"/>
    </sheetView>
  </sheetViews>
  <sheetFormatPr defaultRowHeight="15" x14ac:dyDescent="0.25"/>
  <cols>
    <col min="2" max="2" width="10.42578125" customWidth="1"/>
    <col min="3" max="3" width="12.28515625" customWidth="1"/>
    <col min="4" max="4" width="45.5703125" bestFit="1" customWidth="1"/>
    <col min="5" max="5" width="10.140625" bestFit="1" customWidth="1"/>
    <col min="6" max="6" width="14.28515625" customWidth="1"/>
    <col min="7" max="7" width="13.42578125" style="4" customWidth="1"/>
    <col min="8" max="8" width="11.28515625" bestFit="1" customWidth="1"/>
  </cols>
  <sheetData>
    <row r="2" spans="1:8" ht="15.75" x14ac:dyDescent="0.25">
      <c r="A2" s="13" t="s">
        <v>704</v>
      </c>
      <c r="B2" s="12"/>
      <c r="C2" s="12"/>
      <c r="D2" s="12"/>
      <c r="E2" s="12"/>
      <c r="F2" s="12"/>
      <c r="H2" s="12"/>
    </row>
    <row r="3" spans="1:8" ht="15.75" x14ac:dyDescent="0.25">
      <c r="A3" s="13" t="s">
        <v>159</v>
      </c>
      <c r="B3" s="12"/>
      <c r="C3" s="12"/>
      <c r="D3" s="12"/>
      <c r="E3" s="12"/>
      <c r="F3" s="12"/>
      <c r="H3" s="12"/>
    </row>
    <row r="4" spans="1:8" x14ac:dyDescent="0.25">
      <c r="A4" s="12"/>
      <c r="B4" s="12"/>
      <c r="C4" s="12"/>
      <c r="D4" s="12"/>
      <c r="E4" s="12"/>
      <c r="F4" s="12"/>
      <c r="H4" s="12"/>
    </row>
    <row r="5" spans="1:8" ht="45" x14ac:dyDescent="0.25">
      <c r="A5" s="20" t="s">
        <v>21</v>
      </c>
      <c r="B5" s="11" t="s">
        <v>160</v>
      </c>
      <c r="C5" s="11" t="s">
        <v>265</v>
      </c>
      <c r="D5" s="30" t="s">
        <v>152</v>
      </c>
      <c r="E5" s="14" t="s">
        <v>153</v>
      </c>
      <c r="F5" s="19" t="s">
        <v>22</v>
      </c>
      <c r="G5" s="59" t="s">
        <v>154</v>
      </c>
      <c r="H5" s="25" t="s">
        <v>155</v>
      </c>
    </row>
    <row r="6" spans="1:8" x14ac:dyDescent="0.25">
      <c r="A6" s="47"/>
      <c r="B6" s="48"/>
      <c r="C6" s="55"/>
      <c r="D6" s="49" t="s">
        <v>158</v>
      </c>
      <c r="E6" s="34"/>
      <c r="F6" s="36">
        <f>'Master List'!C126</f>
        <v>100000</v>
      </c>
      <c r="G6" s="60"/>
      <c r="H6" s="35"/>
    </row>
    <row r="7" spans="1:8" x14ac:dyDescent="0.25">
      <c r="A7" s="50"/>
      <c r="B7" s="32"/>
      <c r="C7" s="56"/>
      <c r="D7" s="27"/>
      <c r="E7" s="23"/>
      <c r="F7" s="39"/>
      <c r="G7" s="61"/>
      <c r="H7" s="27"/>
    </row>
    <row r="8" spans="1:8" x14ac:dyDescent="0.25">
      <c r="A8" s="31">
        <v>1</v>
      </c>
      <c r="B8" s="32">
        <v>41642</v>
      </c>
      <c r="C8" s="56" t="s">
        <v>681</v>
      </c>
      <c r="D8" s="27" t="s">
        <v>692</v>
      </c>
      <c r="E8" s="22"/>
      <c r="F8" s="38"/>
      <c r="G8" s="62">
        <v>135</v>
      </c>
      <c r="H8" s="26"/>
    </row>
    <row r="9" spans="1:8" x14ac:dyDescent="0.25">
      <c r="A9" s="31">
        <v>2</v>
      </c>
      <c r="B9" s="32">
        <v>41663</v>
      </c>
      <c r="C9" s="56" t="s">
        <v>682</v>
      </c>
      <c r="D9" s="27" t="s">
        <v>693</v>
      </c>
      <c r="E9" s="23"/>
      <c r="F9" s="39"/>
      <c r="G9" s="61">
        <v>90</v>
      </c>
      <c r="H9" s="26"/>
    </row>
    <row r="10" spans="1:8" x14ac:dyDescent="0.25">
      <c r="A10" s="31">
        <v>3</v>
      </c>
      <c r="B10" s="32">
        <v>41666</v>
      </c>
      <c r="C10" s="56" t="s">
        <v>683</v>
      </c>
      <c r="D10" s="27" t="s">
        <v>694</v>
      </c>
      <c r="E10" s="23"/>
      <c r="F10" s="39"/>
      <c r="G10" s="61">
        <v>120</v>
      </c>
      <c r="H10" s="26"/>
    </row>
    <row r="11" spans="1:8" x14ac:dyDescent="0.25">
      <c r="A11" s="31">
        <v>4</v>
      </c>
      <c r="B11" s="32">
        <v>41684</v>
      </c>
      <c r="C11" s="56" t="s">
        <v>684</v>
      </c>
      <c r="D11" s="27" t="s">
        <v>695</v>
      </c>
      <c r="E11" s="23"/>
      <c r="F11" s="39"/>
      <c r="G11" s="61">
        <v>360</v>
      </c>
      <c r="H11" s="26"/>
    </row>
    <row r="12" spans="1:8" x14ac:dyDescent="0.25">
      <c r="A12" s="31">
        <v>5</v>
      </c>
      <c r="B12" s="32">
        <v>41684</v>
      </c>
      <c r="C12" s="56" t="s">
        <v>685</v>
      </c>
      <c r="D12" s="27" t="s">
        <v>696</v>
      </c>
      <c r="E12" s="23"/>
      <c r="F12" s="39"/>
      <c r="G12" s="61">
        <v>35</v>
      </c>
      <c r="H12" s="27"/>
    </row>
    <row r="13" spans="1:8" x14ac:dyDescent="0.25">
      <c r="A13" s="31">
        <v>6</v>
      </c>
      <c r="B13" s="32">
        <v>41694</v>
      </c>
      <c r="C13" s="56" t="s">
        <v>686</v>
      </c>
      <c r="D13" s="27" t="s">
        <v>697</v>
      </c>
      <c r="E13" s="23"/>
      <c r="F13" s="39"/>
      <c r="G13" s="61">
        <v>560</v>
      </c>
      <c r="H13" s="27"/>
    </row>
    <row r="14" spans="1:8" s="12" customFormat="1" x14ac:dyDescent="0.25">
      <c r="A14" s="31">
        <v>7</v>
      </c>
      <c r="B14" s="32">
        <v>41697</v>
      </c>
      <c r="C14" s="56" t="s">
        <v>687</v>
      </c>
      <c r="D14" s="27" t="s">
        <v>698</v>
      </c>
      <c r="E14" s="23"/>
      <c r="F14" s="39"/>
      <c r="G14" s="68">
        <v>82.8</v>
      </c>
      <c r="H14" s="27"/>
    </row>
    <row r="15" spans="1:8" s="12" customFormat="1" x14ac:dyDescent="0.25">
      <c r="A15" s="31">
        <v>8</v>
      </c>
      <c r="B15" s="32">
        <v>41729</v>
      </c>
      <c r="C15" s="56" t="s">
        <v>688</v>
      </c>
      <c r="D15" s="27" t="s">
        <v>699</v>
      </c>
      <c r="E15" s="23"/>
      <c r="F15" s="39"/>
      <c r="G15" s="68">
        <v>60</v>
      </c>
      <c r="H15" s="27"/>
    </row>
    <row r="16" spans="1:8" s="12" customFormat="1" x14ac:dyDescent="0.25">
      <c r="A16" s="31">
        <v>9</v>
      </c>
      <c r="B16" s="32">
        <v>41790</v>
      </c>
      <c r="C16" s="56" t="s">
        <v>379</v>
      </c>
      <c r="D16" s="27" t="s">
        <v>703</v>
      </c>
      <c r="E16" s="23"/>
      <c r="F16" s="39"/>
      <c r="G16" s="68">
        <v>50</v>
      </c>
      <c r="H16" s="27"/>
    </row>
    <row r="17" spans="1:8" s="12" customFormat="1" x14ac:dyDescent="0.25">
      <c r="A17" s="31">
        <v>10</v>
      </c>
      <c r="B17" s="32">
        <v>41807</v>
      </c>
      <c r="C17" s="56" t="s">
        <v>689</v>
      </c>
      <c r="D17" s="27" t="s">
        <v>700</v>
      </c>
      <c r="E17" s="23"/>
      <c r="F17" s="39"/>
      <c r="G17" s="68">
        <v>330</v>
      </c>
      <c r="H17" s="27"/>
    </row>
    <row r="18" spans="1:8" s="12" customFormat="1" x14ac:dyDescent="0.25">
      <c r="A18" s="31">
        <v>11</v>
      </c>
      <c r="B18" s="32">
        <v>41807</v>
      </c>
      <c r="C18" s="56" t="s">
        <v>690</v>
      </c>
      <c r="D18" s="27" t="s">
        <v>701</v>
      </c>
      <c r="E18" s="23"/>
      <c r="F18" s="39"/>
      <c r="G18" s="68">
        <v>2400</v>
      </c>
      <c r="H18" s="27"/>
    </row>
    <row r="19" spans="1:8" s="12" customFormat="1" x14ac:dyDescent="0.25">
      <c r="A19" s="31">
        <v>12</v>
      </c>
      <c r="B19" s="32">
        <v>41820</v>
      </c>
      <c r="C19" s="56" t="s">
        <v>691</v>
      </c>
      <c r="D19" s="27" t="s">
        <v>702</v>
      </c>
      <c r="E19" s="23"/>
      <c r="F19" s="39"/>
      <c r="G19" s="68">
        <v>3600</v>
      </c>
      <c r="H19" s="27"/>
    </row>
    <row r="20" spans="1:8" s="12" customFormat="1" x14ac:dyDescent="0.25">
      <c r="A20" s="31">
        <v>13</v>
      </c>
      <c r="B20" s="32">
        <v>41820</v>
      </c>
      <c r="C20" s="56" t="s">
        <v>404</v>
      </c>
      <c r="D20" s="27" t="s">
        <v>703</v>
      </c>
      <c r="E20" s="23"/>
      <c r="F20" s="39"/>
      <c r="G20" s="68">
        <v>50</v>
      </c>
      <c r="H20" s="27"/>
    </row>
    <row r="21" spans="1:8" s="12" customFormat="1" x14ac:dyDescent="0.25">
      <c r="A21" s="31">
        <v>14</v>
      </c>
      <c r="B21" s="32">
        <v>41841</v>
      </c>
      <c r="C21" s="56" t="s">
        <v>900</v>
      </c>
      <c r="D21" s="27" t="s">
        <v>1018</v>
      </c>
      <c r="E21" s="23"/>
      <c r="F21" s="39"/>
      <c r="G21" s="68">
        <v>17000</v>
      </c>
      <c r="H21" s="27"/>
    </row>
    <row r="22" spans="1:8" s="12" customFormat="1" x14ac:dyDescent="0.25">
      <c r="A22" s="31">
        <v>15</v>
      </c>
      <c r="B22" s="32">
        <v>41841</v>
      </c>
      <c r="C22" s="56" t="s">
        <v>900</v>
      </c>
      <c r="D22" s="27" t="s">
        <v>1019</v>
      </c>
      <c r="E22" s="23"/>
      <c r="F22" s="39"/>
      <c r="G22" s="68">
        <v>280</v>
      </c>
      <c r="H22" s="27"/>
    </row>
    <row r="23" spans="1:8" s="12" customFormat="1" x14ac:dyDescent="0.25">
      <c r="A23" s="31">
        <v>16</v>
      </c>
      <c r="B23" s="32">
        <v>41841</v>
      </c>
      <c r="C23" s="56" t="s">
        <v>900</v>
      </c>
      <c r="D23" s="27" t="s">
        <v>1020</v>
      </c>
      <c r="E23" s="23"/>
      <c r="F23" s="39"/>
      <c r="G23" s="68">
        <v>106.4</v>
      </c>
      <c r="H23" s="27"/>
    </row>
    <row r="24" spans="1:8" s="12" customFormat="1" x14ac:dyDescent="0.25">
      <c r="A24" s="31">
        <v>17</v>
      </c>
      <c r="B24" s="32">
        <v>41841</v>
      </c>
      <c r="C24" s="56" t="s">
        <v>897</v>
      </c>
      <c r="D24" s="27" t="s">
        <v>1021</v>
      </c>
      <c r="E24" s="23"/>
      <c r="F24" s="39"/>
      <c r="G24" s="68">
        <v>400</v>
      </c>
      <c r="H24" s="27"/>
    </row>
    <row r="25" spans="1:8" s="12" customFormat="1" x14ac:dyDescent="0.25">
      <c r="A25" s="31">
        <v>18</v>
      </c>
      <c r="B25" s="32">
        <v>41841</v>
      </c>
      <c r="C25" s="56" t="s">
        <v>901</v>
      </c>
      <c r="D25" s="27" t="s">
        <v>1022</v>
      </c>
      <c r="E25" s="23"/>
      <c r="F25" s="39"/>
      <c r="G25" s="68">
        <v>1860</v>
      </c>
      <c r="H25" s="27"/>
    </row>
    <row r="26" spans="1:8" x14ac:dyDescent="0.25">
      <c r="A26" s="31"/>
      <c r="B26" s="32"/>
      <c r="C26" s="56"/>
      <c r="D26" s="98" t="s">
        <v>1033</v>
      </c>
      <c r="E26" s="99"/>
      <c r="F26" s="100"/>
      <c r="G26" s="101">
        <v>8500</v>
      </c>
      <c r="H26" s="102" t="s">
        <v>1034</v>
      </c>
    </row>
    <row r="27" spans="1:8" x14ac:dyDescent="0.25">
      <c r="A27" s="31"/>
      <c r="B27" s="32"/>
      <c r="C27" s="56"/>
      <c r="D27" s="98" t="s">
        <v>1047</v>
      </c>
      <c r="E27" s="99"/>
      <c r="F27" s="100"/>
      <c r="G27" s="101">
        <v>8100</v>
      </c>
      <c r="H27" s="102" t="s">
        <v>1048</v>
      </c>
    </row>
    <row r="28" spans="1:8" s="12" customFormat="1" x14ac:dyDescent="0.25">
      <c r="A28" s="31"/>
      <c r="B28" s="32"/>
      <c r="C28" s="56"/>
      <c r="D28" s="98" t="s">
        <v>1094</v>
      </c>
      <c r="E28" s="99"/>
      <c r="F28" s="100"/>
      <c r="G28" s="101">
        <v>1724</v>
      </c>
      <c r="H28" s="102"/>
    </row>
    <row r="29" spans="1:8" x14ac:dyDescent="0.25">
      <c r="A29" s="31"/>
      <c r="B29" s="32"/>
      <c r="C29" s="56"/>
      <c r="D29" s="51" t="s">
        <v>1099</v>
      </c>
      <c r="E29" s="24"/>
      <c r="F29" s="41"/>
      <c r="G29" s="65">
        <v>1320</v>
      </c>
      <c r="H29" s="28" t="s">
        <v>1100</v>
      </c>
    </row>
    <row r="30" spans="1:8" s="12" customFormat="1" x14ac:dyDescent="0.25">
      <c r="A30" s="131"/>
      <c r="B30" s="132"/>
      <c r="C30" s="140"/>
      <c r="D30" s="147" t="s">
        <v>1121</v>
      </c>
      <c r="E30" s="24"/>
      <c r="F30" s="41"/>
      <c r="G30" s="65">
        <v>4800</v>
      </c>
      <c r="H30" s="28" t="s">
        <v>1122</v>
      </c>
    </row>
    <row r="31" spans="1:8" s="12" customFormat="1" x14ac:dyDescent="0.25">
      <c r="A31" s="131"/>
      <c r="B31" s="132"/>
      <c r="C31" s="140"/>
      <c r="D31" s="147" t="s">
        <v>1142</v>
      </c>
      <c r="E31" s="24"/>
      <c r="F31" s="41"/>
      <c r="G31" s="65">
        <v>10750</v>
      </c>
      <c r="H31" s="28" t="s">
        <v>1143</v>
      </c>
    </row>
    <row r="32" spans="1:8" s="12" customFormat="1" x14ac:dyDescent="0.25">
      <c r="A32" s="131"/>
      <c r="B32" s="132"/>
      <c r="C32" s="140"/>
      <c r="D32" s="147" t="s">
        <v>1144</v>
      </c>
      <c r="E32" s="24"/>
      <c r="F32" s="41"/>
      <c r="G32" s="65">
        <v>730</v>
      </c>
      <c r="H32" s="28" t="s">
        <v>1145</v>
      </c>
    </row>
    <row r="33" spans="1:8" s="12" customFormat="1" x14ac:dyDescent="0.25">
      <c r="A33" s="131"/>
      <c r="B33" s="132"/>
      <c r="C33" s="140"/>
      <c r="D33" s="147" t="s">
        <v>1291</v>
      </c>
      <c r="E33" s="24"/>
      <c r="F33" s="41"/>
      <c r="G33" s="65">
        <v>3500</v>
      </c>
      <c r="H33" s="28"/>
    </row>
    <row r="34" spans="1:8" x14ac:dyDescent="0.25">
      <c r="A34" s="52"/>
      <c r="B34" s="33"/>
      <c r="C34" s="57"/>
      <c r="D34" s="53"/>
      <c r="E34" s="24"/>
      <c r="F34" s="41"/>
      <c r="G34" s="65"/>
      <c r="H34" s="28"/>
    </row>
    <row r="35" spans="1:8" ht="15.75" thickBot="1" x14ac:dyDescent="0.3">
      <c r="A35" s="17"/>
      <c r="B35" s="16"/>
      <c r="C35" s="16"/>
      <c r="D35" s="16" t="s">
        <v>210</v>
      </c>
      <c r="E35" s="15"/>
      <c r="F35" s="29">
        <f>SUM(F6:F34)</f>
        <v>100000</v>
      </c>
      <c r="G35" s="66">
        <f>SUM(G8:G34)</f>
        <v>66943.199999999997</v>
      </c>
      <c r="H35" s="18"/>
    </row>
    <row r="36" spans="1:8" x14ac:dyDescent="0.25">
      <c r="A36" s="12"/>
      <c r="B36" s="12"/>
      <c r="C36" s="12"/>
      <c r="D36" s="12"/>
      <c r="E36" s="12"/>
      <c r="F36" s="12"/>
      <c r="H36" s="12"/>
    </row>
    <row r="37" spans="1:8" ht="15.75" x14ac:dyDescent="0.25">
      <c r="A37" s="12"/>
      <c r="B37" s="12"/>
      <c r="C37" s="12"/>
      <c r="D37" s="13" t="s">
        <v>156</v>
      </c>
      <c r="E37" s="45"/>
      <c r="F37" s="46">
        <f>F35-G35</f>
        <v>33056.800000000003</v>
      </c>
      <c r="H37" s="12"/>
    </row>
    <row r="38" spans="1:8" x14ac:dyDescent="0.25">
      <c r="A38" s="12"/>
      <c r="B38" s="12"/>
      <c r="C38" s="12"/>
      <c r="D38" s="12"/>
      <c r="E38" s="12"/>
      <c r="F38" s="12"/>
      <c r="H38" s="12"/>
    </row>
    <row r="39" spans="1:8" ht="15.75" x14ac:dyDescent="0.25">
      <c r="A39" s="13" t="s">
        <v>705</v>
      </c>
      <c r="B39" s="12"/>
      <c r="C39" s="12"/>
      <c r="D39" s="12"/>
      <c r="E39" s="12"/>
      <c r="F39" s="12"/>
      <c r="H39" s="12"/>
    </row>
    <row r="40" spans="1:8" ht="15.75" x14ac:dyDescent="0.25">
      <c r="A40" s="13" t="s">
        <v>159</v>
      </c>
      <c r="B40" s="12"/>
      <c r="C40" s="12"/>
      <c r="D40" s="12"/>
      <c r="E40" s="12"/>
      <c r="F40" s="12"/>
      <c r="H40" s="12"/>
    </row>
    <row r="41" spans="1:8" ht="15.75" x14ac:dyDescent="0.25">
      <c r="A41" s="13"/>
      <c r="B41" s="12"/>
      <c r="C41" s="12"/>
      <c r="D41" s="12"/>
      <c r="E41" s="12"/>
      <c r="F41" s="12"/>
      <c r="H41" s="12"/>
    </row>
    <row r="42" spans="1:8" ht="45" x14ac:dyDescent="0.25">
      <c r="A42" s="20" t="s">
        <v>21</v>
      </c>
      <c r="B42" s="11" t="s">
        <v>160</v>
      </c>
      <c r="C42" s="11" t="s">
        <v>265</v>
      </c>
      <c r="D42" s="30" t="s">
        <v>152</v>
      </c>
      <c r="E42" s="14" t="s">
        <v>153</v>
      </c>
      <c r="F42" s="19" t="s">
        <v>22</v>
      </c>
      <c r="G42" s="59" t="s">
        <v>154</v>
      </c>
      <c r="H42" s="25" t="s">
        <v>155</v>
      </c>
    </row>
    <row r="43" spans="1:8" x14ac:dyDescent="0.25">
      <c r="A43" s="47"/>
      <c r="B43" s="48"/>
      <c r="C43" s="55"/>
      <c r="D43" s="49" t="s">
        <v>158</v>
      </c>
      <c r="E43" s="34"/>
      <c r="F43" s="36">
        <f>'Master List'!C128</f>
        <v>9600</v>
      </c>
      <c r="G43" s="60"/>
      <c r="H43" s="35"/>
    </row>
    <row r="44" spans="1:8" x14ac:dyDescent="0.25">
      <c r="A44" s="50"/>
      <c r="B44" s="32"/>
      <c r="C44" s="56"/>
      <c r="D44" s="27"/>
      <c r="E44" s="23"/>
      <c r="F44" s="39"/>
      <c r="G44" s="61"/>
      <c r="H44" s="27"/>
    </row>
    <row r="45" spans="1:8" x14ac:dyDescent="0.25">
      <c r="A45" s="31">
        <v>1</v>
      </c>
      <c r="B45" s="32">
        <v>41663</v>
      </c>
      <c r="C45" s="56" t="s">
        <v>720</v>
      </c>
      <c r="D45" s="27" t="s">
        <v>706</v>
      </c>
      <c r="E45" s="22"/>
      <c r="F45" s="38"/>
      <c r="G45" s="62">
        <v>-175</v>
      </c>
      <c r="H45" s="26"/>
    </row>
    <row r="46" spans="1:8" x14ac:dyDescent="0.25">
      <c r="A46" s="31">
        <v>2</v>
      </c>
      <c r="B46" s="32">
        <v>41665</v>
      </c>
      <c r="C46" s="56" t="s">
        <v>721</v>
      </c>
      <c r="D46" s="27" t="s">
        <v>707</v>
      </c>
      <c r="E46" s="23"/>
      <c r="F46" s="39"/>
      <c r="G46" s="61">
        <v>-25</v>
      </c>
      <c r="H46" s="26"/>
    </row>
    <row r="47" spans="1:8" x14ac:dyDescent="0.25">
      <c r="A47" s="31">
        <v>3</v>
      </c>
      <c r="B47" s="32">
        <v>41665</v>
      </c>
      <c r="C47" s="56" t="s">
        <v>722</v>
      </c>
      <c r="D47" s="27" t="s">
        <v>708</v>
      </c>
      <c r="E47" s="23"/>
      <c r="F47" s="39"/>
      <c r="G47" s="61">
        <v>-25</v>
      </c>
      <c r="H47" s="26"/>
    </row>
    <row r="48" spans="1:8" x14ac:dyDescent="0.25">
      <c r="A48" s="31">
        <v>4</v>
      </c>
      <c r="B48" s="32">
        <v>41665</v>
      </c>
      <c r="C48" s="56" t="s">
        <v>723</v>
      </c>
      <c r="D48" s="27" t="s">
        <v>708</v>
      </c>
      <c r="E48" s="23"/>
      <c r="F48" s="39"/>
      <c r="G48" s="61">
        <v>-25</v>
      </c>
      <c r="H48" s="26"/>
    </row>
    <row r="49" spans="1:8" x14ac:dyDescent="0.25">
      <c r="A49" s="31">
        <v>5</v>
      </c>
      <c r="B49" s="32">
        <v>41665</v>
      </c>
      <c r="C49" s="56" t="s">
        <v>724</v>
      </c>
      <c r="D49" s="27" t="s">
        <v>709</v>
      </c>
      <c r="E49" s="23"/>
      <c r="F49" s="39"/>
      <c r="G49" s="61">
        <v>-25</v>
      </c>
      <c r="H49" s="27"/>
    </row>
    <row r="50" spans="1:8" x14ac:dyDescent="0.25">
      <c r="A50" s="31">
        <v>6</v>
      </c>
      <c r="B50" s="32">
        <v>41670</v>
      </c>
      <c r="C50" s="56" t="s">
        <v>725</v>
      </c>
      <c r="D50" s="27" t="s">
        <v>710</v>
      </c>
      <c r="E50" s="23"/>
      <c r="F50" s="39"/>
      <c r="G50" s="61">
        <v>-25</v>
      </c>
      <c r="H50" s="27"/>
    </row>
    <row r="51" spans="1:8" x14ac:dyDescent="0.25">
      <c r="A51" s="31">
        <v>7</v>
      </c>
      <c r="B51" s="32">
        <v>41670</v>
      </c>
      <c r="C51" s="56" t="s">
        <v>725</v>
      </c>
      <c r="D51" s="27" t="s">
        <v>710</v>
      </c>
      <c r="E51" s="23"/>
      <c r="F51" s="39"/>
      <c r="G51" s="68">
        <v>-75</v>
      </c>
      <c r="H51" s="27"/>
    </row>
    <row r="52" spans="1:8" x14ac:dyDescent="0.25">
      <c r="A52" s="31">
        <v>8</v>
      </c>
      <c r="B52" s="32">
        <v>41670</v>
      </c>
      <c r="C52" s="56" t="s">
        <v>725</v>
      </c>
      <c r="D52" s="27" t="s">
        <v>710</v>
      </c>
      <c r="E52" s="23"/>
      <c r="F52" s="39"/>
      <c r="G52" s="68">
        <v>-25</v>
      </c>
      <c r="H52" s="27"/>
    </row>
    <row r="53" spans="1:8" x14ac:dyDescent="0.25">
      <c r="A53" s="31">
        <v>9</v>
      </c>
      <c r="B53" s="32">
        <v>41684</v>
      </c>
      <c r="C53" s="56" t="s">
        <v>726</v>
      </c>
      <c r="D53" s="27" t="s">
        <v>711</v>
      </c>
      <c r="E53" s="23"/>
      <c r="F53" s="39"/>
      <c r="G53" s="68">
        <v>300</v>
      </c>
      <c r="H53" s="27"/>
    </row>
    <row r="54" spans="1:8" x14ac:dyDescent="0.25">
      <c r="A54" s="31">
        <v>10</v>
      </c>
      <c r="B54" s="32">
        <v>41684</v>
      </c>
      <c r="C54" s="56" t="s">
        <v>726</v>
      </c>
      <c r="D54" s="27" t="s">
        <v>712</v>
      </c>
      <c r="E54" s="23"/>
      <c r="F54" s="39"/>
      <c r="G54" s="68">
        <v>300</v>
      </c>
      <c r="H54" s="27"/>
    </row>
    <row r="55" spans="1:8" x14ac:dyDescent="0.25">
      <c r="A55" s="31">
        <v>11</v>
      </c>
      <c r="B55" s="32">
        <v>41693</v>
      </c>
      <c r="C55" s="56" t="s">
        <v>727</v>
      </c>
      <c r="D55" s="27" t="s">
        <v>707</v>
      </c>
      <c r="E55" s="23"/>
      <c r="F55" s="39"/>
      <c r="G55" s="68">
        <v>-25</v>
      </c>
      <c r="H55" s="27"/>
    </row>
    <row r="56" spans="1:8" x14ac:dyDescent="0.25">
      <c r="A56" s="31">
        <v>12</v>
      </c>
      <c r="B56" s="32">
        <v>41693</v>
      </c>
      <c r="C56" s="56" t="s">
        <v>728</v>
      </c>
      <c r="D56" s="27" t="s">
        <v>707</v>
      </c>
      <c r="E56" s="23"/>
      <c r="F56" s="39"/>
      <c r="G56" s="68">
        <v>-25</v>
      </c>
      <c r="H56" s="27"/>
    </row>
    <row r="57" spans="1:8" x14ac:dyDescent="0.25">
      <c r="A57" s="31">
        <v>13</v>
      </c>
      <c r="B57" s="32">
        <v>41696</v>
      </c>
      <c r="C57" s="56" t="s">
        <v>729</v>
      </c>
      <c r="D57" s="27" t="s">
        <v>713</v>
      </c>
      <c r="E57" s="23"/>
      <c r="F57" s="39"/>
      <c r="G57" s="68">
        <v>300</v>
      </c>
      <c r="H57" s="27"/>
    </row>
    <row r="58" spans="1:8" x14ac:dyDescent="0.25">
      <c r="A58" s="31">
        <v>14</v>
      </c>
      <c r="B58" s="32">
        <v>41696</v>
      </c>
      <c r="C58" s="56" t="s">
        <v>729</v>
      </c>
      <c r="D58" s="27" t="s">
        <v>714</v>
      </c>
      <c r="E58" s="23"/>
      <c r="F58" s="39"/>
      <c r="G58" s="68">
        <v>60</v>
      </c>
      <c r="H58" s="27"/>
    </row>
    <row r="59" spans="1:8" x14ac:dyDescent="0.25">
      <c r="A59" s="31">
        <v>15</v>
      </c>
      <c r="B59" s="32">
        <v>41698</v>
      </c>
      <c r="C59" s="56" t="s">
        <v>373</v>
      </c>
      <c r="D59" s="27" t="s">
        <v>715</v>
      </c>
      <c r="E59" s="23"/>
      <c r="F59" s="39"/>
      <c r="G59" s="68">
        <v>30</v>
      </c>
      <c r="H59" s="27"/>
    </row>
    <row r="60" spans="1:8" x14ac:dyDescent="0.25">
      <c r="A60" s="31">
        <v>16</v>
      </c>
      <c r="B60" s="32">
        <v>41699</v>
      </c>
      <c r="C60" s="56" t="s">
        <v>730</v>
      </c>
      <c r="D60" s="27" t="s">
        <v>716</v>
      </c>
      <c r="E60" s="23"/>
      <c r="F60" s="39"/>
      <c r="G60" s="68">
        <v>-25</v>
      </c>
      <c r="H60" s="27"/>
    </row>
    <row r="61" spans="1:8" x14ac:dyDescent="0.25">
      <c r="A61" s="31">
        <v>17</v>
      </c>
      <c r="B61" s="32">
        <v>41728</v>
      </c>
      <c r="C61" s="56" t="s">
        <v>731</v>
      </c>
      <c r="D61" s="27" t="s">
        <v>716</v>
      </c>
      <c r="E61" s="23"/>
      <c r="F61" s="39"/>
      <c r="G61" s="68">
        <v>-25</v>
      </c>
      <c r="H61" s="27"/>
    </row>
    <row r="62" spans="1:8" x14ac:dyDescent="0.25">
      <c r="A62" s="31">
        <v>18</v>
      </c>
      <c r="B62" s="32">
        <v>41729</v>
      </c>
      <c r="C62" s="56" t="s">
        <v>732</v>
      </c>
      <c r="D62" s="27" t="s">
        <v>717</v>
      </c>
      <c r="E62" s="23"/>
      <c r="F62" s="39"/>
      <c r="G62" s="68">
        <v>90</v>
      </c>
      <c r="H62" s="27"/>
    </row>
    <row r="63" spans="1:8" x14ac:dyDescent="0.25">
      <c r="A63" s="31">
        <v>19</v>
      </c>
      <c r="B63" s="32">
        <v>41739</v>
      </c>
      <c r="C63" s="56" t="s">
        <v>733</v>
      </c>
      <c r="D63" s="27" t="s">
        <v>718</v>
      </c>
      <c r="E63" s="23"/>
      <c r="F63" s="39"/>
      <c r="G63" s="68">
        <v>300</v>
      </c>
      <c r="H63" s="27"/>
    </row>
    <row r="64" spans="1:8" x14ac:dyDescent="0.25">
      <c r="A64" s="31">
        <v>20</v>
      </c>
      <c r="B64" s="32">
        <v>41739</v>
      </c>
      <c r="C64" s="56" t="s">
        <v>733</v>
      </c>
      <c r="D64" s="27" t="s">
        <v>719</v>
      </c>
      <c r="E64" s="23"/>
      <c r="F64" s="39"/>
      <c r="G64" s="68">
        <v>40</v>
      </c>
      <c r="H64" s="27"/>
    </row>
    <row r="65" spans="1:8" x14ac:dyDescent="0.25">
      <c r="A65" s="31">
        <v>21</v>
      </c>
      <c r="B65" s="32"/>
      <c r="C65" s="56"/>
      <c r="D65" s="93" t="s">
        <v>924</v>
      </c>
      <c r="E65" s="94"/>
      <c r="F65" s="95"/>
      <c r="G65" s="96">
        <v>180</v>
      </c>
      <c r="H65" s="93" t="s">
        <v>923</v>
      </c>
    </row>
    <row r="66" spans="1:8" x14ac:dyDescent="0.25">
      <c r="A66" s="31"/>
      <c r="B66" s="32"/>
      <c r="C66" s="56"/>
      <c r="D66" s="93" t="s">
        <v>1031</v>
      </c>
      <c r="E66" s="94"/>
      <c r="F66" s="95"/>
      <c r="G66" s="96">
        <v>450</v>
      </c>
      <c r="H66" s="93" t="s">
        <v>1032</v>
      </c>
    </row>
    <row r="67" spans="1:8" x14ac:dyDescent="0.25">
      <c r="A67" s="31"/>
      <c r="B67" s="32"/>
      <c r="C67" s="56"/>
      <c r="D67" s="27" t="s">
        <v>1051</v>
      </c>
      <c r="E67" s="23"/>
      <c r="F67" s="39"/>
      <c r="G67" s="68">
        <v>90</v>
      </c>
      <c r="H67" s="27" t="s">
        <v>1052</v>
      </c>
    </row>
    <row r="68" spans="1:8" x14ac:dyDescent="0.25">
      <c r="A68" s="31"/>
      <c r="B68" s="32"/>
      <c r="C68" s="56"/>
      <c r="D68" s="27" t="s">
        <v>1051</v>
      </c>
      <c r="E68" s="23"/>
      <c r="F68" s="39"/>
      <c r="G68" s="68">
        <v>90</v>
      </c>
      <c r="H68" s="27" t="s">
        <v>1053</v>
      </c>
    </row>
    <row r="69" spans="1:8" x14ac:dyDescent="0.25">
      <c r="A69" s="31"/>
      <c r="B69" s="32"/>
      <c r="C69" s="56"/>
      <c r="D69" s="27" t="s">
        <v>1358</v>
      </c>
      <c r="E69" s="23"/>
      <c r="F69" s="39"/>
      <c r="G69" s="68">
        <v>90</v>
      </c>
      <c r="H69" s="27" t="s">
        <v>1359</v>
      </c>
    </row>
    <row r="70" spans="1:8" x14ac:dyDescent="0.25">
      <c r="A70" s="31"/>
      <c r="B70" s="32"/>
      <c r="C70" s="56"/>
      <c r="D70" s="27"/>
      <c r="E70" s="23"/>
      <c r="F70" s="39"/>
      <c r="G70" s="64"/>
      <c r="H70" s="27"/>
    </row>
    <row r="71" spans="1:8" x14ac:dyDescent="0.25">
      <c r="A71" s="31"/>
      <c r="B71" s="32"/>
      <c r="C71" s="56"/>
      <c r="D71" s="51"/>
      <c r="E71" s="24"/>
      <c r="F71" s="41"/>
      <c r="G71" s="65"/>
      <c r="H71" s="28"/>
    </row>
    <row r="72" spans="1:8" x14ac:dyDescent="0.25">
      <c r="A72" s="31"/>
      <c r="B72" s="32"/>
      <c r="C72" s="56"/>
      <c r="D72" s="51"/>
      <c r="E72" s="24"/>
      <c r="F72" s="41"/>
      <c r="G72" s="65"/>
      <c r="H72" s="28"/>
    </row>
    <row r="73" spans="1:8" x14ac:dyDescent="0.25">
      <c r="A73" s="31"/>
      <c r="B73" s="32"/>
      <c r="C73" s="56"/>
      <c r="D73" s="51"/>
      <c r="E73" s="24"/>
      <c r="F73" s="41"/>
      <c r="G73" s="65"/>
      <c r="H73" s="28"/>
    </row>
    <row r="74" spans="1:8" x14ac:dyDescent="0.25">
      <c r="A74" s="52"/>
      <c r="B74" s="33"/>
      <c r="C74" s="57"/>
      <c r="D74" s="53"/>
      <c r="E74" s="24"/>
      <c r="F74" s="41"/>
      <c r="G74" s="65"/>
      <c r="H74" s="28"/>
    </row>
    <row r="75" spans="1:8" ht="15.75" thickBot="1" x14ac:dyDescent="0.3">
      <c r="A75" s="17"/>
      <c r="B75" s="16"/>
      <c r="C75" s="16"/>
      <c r="D75" s="16" t="s">
        <v>210</v>
      </c>
      <c r="E75" s="15"/>
      <c r="F75" s="29">
        <f>SUM(F43:F74)</f>
        <v>9600</v>
      </c>
      <c r="G75" s="66">
        <f>SUM(G45:G74)</f>
        <v>1820</v>
      </c>
      <c r="H75" s="18"/>
    </row>
    <row r="76" spans="1:8" x14ac:dyDescent="0.25">
      <c r="A76" s="12"/>
      <c r="B76" s="12"/>
      <c r="C76" s="12"/>
      <c r="D76" s="12"/>
      <c r="E76" s="12"/>
      <c r="F76" s="12"/>
      <c r="H76" s="12"/>
    </row>
    <row r="77" spans="1:8" ht="15.75" x14ac:dyDescent="0.25">
      <c r="A77" s="12"/>
      <c r="B77" s="12"/>
      <c r="C77" s="12"/>
      <c r="D77" s="13" t="s">
        <v>156</v>
      </c>
      <c r="E77" s="45"/>
      <c r="F77" s="46">
        <f>F75-G75</f>
        <v>7780</v>
      </c>
      <c r="H77" s="12"/>
    </row>
    <row r="79" spans="1:8" ht="15.75" x14ac:dyDescent="0.25">
      <c r="A79" s="13" t="s">
        <v>734</v>
      </c>
      <c r="B79" s="12"/>
      <c r="C79" s="12"/>
      <c r="D79" s="12"/>
      <c r="E79" s="12"/>
      <c r="F79" s="12"/>
      <c r="H79" s="12"/>
    </row>
    <row r="80" spans="1:8" ht="15.75" x14ac:dyDescent="0.25">
      <c r="A80" s="13" t="s">
        <v>159</v>
      </c>
      <c r="B80" s="12"/>
      <c r="C80" s="12"/>
      <c r="D80" s="12"/>
      <c r="E80" s="12"/>
      <c r="F80" s="12"/>
      <c r="H80" s="12"/>
    </row>
    <row r="81" spans="1:8" ht="15.75" x14ac:dyDescent="0.25">
      <c r="A81" s="13"/>
      <c r="B81" s="12"/>
      <c r="C81" s="12"/>
      <c r="D81" s="12"/>
      <c r="E81" s="12"/>
      <c r="F81" s="12"/>
      <c r="H81" s="12"/>
    </row>
    <row r="82" spans="1:8" ht="45" x14ac:dyDescent="0.25">
      <c r="A82" s="20" t="s">
        <v>21</v>
      </c>
      <c r="B82" s="11" t="s">
        <v>160</v>
      </c>
      <c r="C82" s="11" t="s">
        <v>265</v>
      </c>
      <c r="D82" s="30" t="s">
        <v>152</v>
      </c>
      <c r="E82" s="14" t="s">
        <v>153</v>
      </c>
      <c r="F82" s="19" t="s">
        <v>22</v>
      </c>
      <c r="G82" s="59" t="s">
        <v>154</v>
      </c>
      <c r="H82" s="25" t="s">
        <v>155</v>
      </c>
    </row>
    <row r="83" spans="1:8" x14ac:dyDescent="0.25">
      <c r="A83" s="47"/>
      <c r="B83" s="48"/>
      <c r="C83" s="55"/>
      <c r="D83" s="49" t="s">
        <v>158</v>
      </c>
      <c r="E83" s="34"/>
      <c r="F83" s="36">
        <f>'Master List'!C130</f>
        <v>6500</v>
      </c>
      <c r="G83" s="60"/>
      <c r="H83" s="35"/>
    </row>
    <row r="84" spans="1:8" x14ac:dyDescent="0.25">
      <c r="A84" s="50"/>
      <c r="B84" s="32"/>
      <c r="C84" s="56"/>
      <c r="D84" s="27"/>
      <c r="E84" s="23"/>
      <c r="F84" s="39"/>
      <c r="G84" s="61"/>
      <c r="H84" s="27"/>
    </row>
    <row r="85" spans="1:8" x14ac:dyDescent="0.25">
      <c r="A85" s="31">
        <v>1</v>
      </c>
      <c r="B85" s="32">
        <v>41807</v>
      </c>
      <c r="C85" s="56" t="s">
        <v>533</v>
      </c>
      <c r="D85" s="27" t="s">
        <v>735</v>
      </c>
      <c r="E85" s="22"/>
      <c r="F85" s="38"/>
      <c r="G85" s="67">
        <v>515</v>
      </c>
      <c r="H85" s="26"/>
    </row>
    <row r="86" spans="1:8" x14ac:dyDescent="0.25">
      <c r="A86" s="31">
        <v>2</v>
      </c>
      <c r="B86" s="32"/>
      <c r="C86" s="56"/>
      <c r="D86" s="93" t="s">
        <v>1025</v>
      </c>
      <c r="E86" s="94"/>
      <c r="F86" s="95"/>
      <c r="G86" s="97">
        <v>800</v>
      </c>
      <c r="H86" s="109" t="s">
        <v>1026</v>
      </c>
    </row>
    <row r="87" spans="1:8" x14ac:dyDescent="0.25">
      <c r="A87" s="31">
        <v>3</v>
      </c>
      <c r="B87" s="32"/>
      <c r="C87" s="56"/>
      <c r="D87" s="27"/>
      <c r="E87" s="23"/>
      <c r="F87" s="39"/>
      <c r="G87" s="61">
        <v>2500</v>
      </c>
      <c r="H87" s="26" t="s">
        <v>1097</v>
      </c>
    </row>
    <row r="88" spans="1:8" x14ac:dyDescent="0.25">
      <c r="A88" s="31">
        <v>4</v>
      </c>
      <c r="B88" s="32"/>
      <c r="C88" s="56"/>
      <c r="D88" s="27"/>
      <c r="E88" s="23"/>
      <c r="F88" s="39"/>
      <c r="G88" s="61"/>
      <c r="H88" s="26"/>
    </row>
    <row r="89" spans="1:8" x14ac:dyDescent="0.25">
      <c r="A89" s="31">
        <v>5</v>
      </c>
      <c r="B89" s="32"/>
      <c r="C89" s="56"/>
      <c r="D89" s="27"/>
      <c r="E89" s="23"/>
      <c r="F89" s="39"/>
      <c r="G89" s="61"/>
      <c r="H89" s="27"/>
    </row>
    <row r="90" spans="1:8" x14ac:dyDescent="0.25">
      <c r="A90" s="31">
        <v>6</v>
      </c>
      <c r="B90" s="32"/>
      <c r="C90" s="56"/>
      <c r="D90" s="27"/>
      <c r="E90" s="23"/>
      <c r="F90" s="39"/>
      <c r="G90" s="61"/>
      <c r="H90" s="27"/>
    </row>
    <row r="91" spans="1:8" x14ac:dyDescent="0.25">
      <c r="A91" s="31"/>
      <c r="B91" s="32"/>
      <c r="C91" s="56"/>
      <c r="D91" s="51"/>
      <c r="E91" s="24"/>
      <c r="F91" s="41"/>
      <c r="G91" s="65"/>
      <c r="H91" s="28"/>
    </row>
    <row r="92" spans="1:8" x14ac:dyDescent="0.25">
      <c r="A92" s="31"/>
      <c r="B92" s="32"/>
      <c r="C92" s="56"/>
      <c r="D92" s="51"/>
      <c r="E92" s="24"/>
      <c r="F92" s="41"/>
      <c r="G92" s="65"/>
      <c r="H92" s="28"/>
    </row>
    <row r="93" spans="1:8" x14ac:dyDescent="0.25">
      <c r="A93" s="52"/>
      <c r="B93" s="33"/>
      <c r="C93" s="57"/>
      <c r="D93" s="53"/>
      <c r="E93" s="24"/>
      <c r="F93" s="41"/>
      <c r="G93" s="65"/>
      <c r="H93" s="28"/>
    </row>
    <row r="94" spans="1:8" ht="15.75" thickBot="1" x14ac:dyDescent="0.3">
      <c r="A94" s="17"/>
      <c r="B94" s="16"/>
      <c r="C94" s="16"/>
      <c r="D94" s="16" t="s">
        <v>210</v>
      </c>
      <c r="E94" s="15"/>
      <c r="F94" s="29">
        <f>SUM(F83:F93)</f>
        <v>6500</v>
      </c>
      <c r="G94" s="66">
        <f>SUM(G85:G93)</f>
        <v>3815</v>
      </c>
      <c r="H94" s="18"/>
    </row>
    <row r="95" spans="1:8" x14ac:dyDescent="0.25">
      <c r="A95" s="12"/>
      <c r="B95" s="12"/>
      <c r="C95" s="12"/>
      <c r="D95" s="12"/>
      <c r="E95" s="12"/>
      <c r="F95" s="12"/>
      <c r="H95" s="12"/>
    </row>
    <row r="96" spans="1:8" ht="15.75" x14ac:dyDescent="0.25">
      <c r="A96" s="12"/>
      <c r="B96" s="12"/>
      <c r="C96" s="12"/>
      <c r="D96" s="13" t="s">
        <v>156</v>
      </c>
      <c r="E96" s="45"/>
      <c r="F96" s="46">
        <f>F94-G94</f>
        <v>2685</v>
      </c>
      <c r="H96" s="12"/>
    </row>
    <row r="98" spans="1:8" ht="15.75" x14ac:dyDescent="0.25">
      <c r="A98" s="13" t="s">
        <v>736</v>
      </c>
      <c r="B98" s="12"/>
      <c r="C98" s="12"/>
      <c r="D98" s="12"/>
      <c r="E98" s="12"/>
      <c r="F98" s="12"/>
      <c r="H98" s="12"/>
    </row>
    <row r="99" spans="1:8" ht="15.75" x14ac:dyDescent="0.25">
      <c r="A99" s="13" t="s">
        <v>159</v>
      </c>
      <c r="B99" s="12"/>
      <c r="C99" s="12"/>
      <c r="D99" s="12"/>
      <c r="E99" s="12"/>
      <c r="F99" s="12"/>
      <c r="H99" s="12"/>
    </row>
    <row r="100" spans="1:8" ht="15.75" x14ac:dyDescent="0.25">
      <c r="A100" s="13"/>
      <c r="B100" s="12"/>
      <c r="C100" s="12"/>
      <c r="D100" s="12"/>
      <c r="E100" s="12"/>
      <c r="F100" s="12"/>
      <c r="H100" s="12"/>
    </row>
    <row r="101" spans="1:8" ht="45" x14ac:dyDescent="0.25">
      <c r="A101" s="20" t="s">
        <v>21</v>
      </c>
      <c r="B101" s="11" t="s">
        <v>160</v>
      </c>
      <c r="C101" s="11" t="s">
        <v>265</v>
      </c>
      <c r="D101" s="30" t="s">
        <v>152</v>
      </c>
      <c r="E101" s="14" t="s">
        <v>153</v>
      </c>
      <c r="F101" s="19" t="s">
        <v>22</v>
      </c>
      <c r="G101" s="59" t="s">
        <v>154</v>
      </c>
      <c r="H101" s="25" t="s">
        <v>155</v>
      </c>
    </row>
    <row r="102" spans="1:8" x14ac:dyDescent="0.25">
      <c r="A102" s="47"/>
      <c r="B102" s="48"/>
      <c r="C102" s="55"/>
      <c r="D102" s="49" t="s">
        <v>158</v>
      </c>
      <c r="E102" s="34"/>
      <c r="F102" s="36">
        <f>'Master List'!C131</f>
        <v>10000</v>
      </c>
      <c r="G102" s="60"/>
      <c r="H102" s="35"/>
    </row>
    <row r="103" spans="1:8" x14ac:dyDescent="0.25">
      <c r="A103" s="50"/>
      <c r="B103" s="32"/>
      <c r="C103" s="56"/>
      <c r="D103" s="27"/>
      <c r="E103" s="23"/>
      <c r="F103" s="39"/>
      <c r="G103" s="61"/>
      <c r="H103" s="27"/>
    </row>
    <row r="104" spans="1:8" x14ac:dyDescent="0.25">
      <c r="A104" s="31">
        <v>1</v>
      </c>
      <c r="B104" s="32"/>
      <c r="C104" s="56"/>
      <c r="D104" s="27" t="s">
        <v>925</v>
      </c>
      <c r="E104" s="22"/>
      <c r="F104" s="38"/>
      <c r="G104" s="67">
        <v>3150</v>
      </c>
      <c r="H104" s="26" t="s">
        <v>926</v>
      </c>
    </row>
    <row r="105" spans="1:8" x14ac:dyDescent="0.25">
      <c r="A105" s="31">
        <v>2</v>
      </c>
      <c r="B105" s="32"/>
      <c r="C105" s="56"/>
      <c r="D105" s="27"/>
      <c r="E105" s="23"/>
      <c r="F105" s="39"/>
      <c r="G105" s="61"/>
      <c r="H105" s="26"/>
    </row>
    <row r="106" spans="1:8" x14ac:dyDescent="0.25">
      <c r="A106" s="31">
        <v>3</v>
      </c>
      <c r="B106" s="32"/>
      <c r="C106" s="56"/>
      <c r="D106" s="27"/>
      <c r="E106" s="23"/>
      <c r="F106" s="39"/>
      <c r="G106" s="61"/>
      <c r="H106" s="26"/>
    </row>
    <row r="107" spans="1:8" x14ac:dyDescent="0.25">
      <c r="A107" s="31">
        <v>4</v>
      </c>
      <c r="B107" s="32"/>
      <c r="C107" s="56"/>
      <c r="D107" s="27"/>
      <c r="E107" s="23"/>
      <c r="F107" s="39"/>
      <c r="G107" s="61"/>
      <c r="H107" s="26"/>
    </row>
    <row r="108" spans="1:8" x14ac:dyDescent="0.25">
      <c r="A108" s="31">
        <v>5</v>
      </c>
      <c r="B108" s="32"/>
      <c r="C108" s="56"/>
      <c r="D108" s="27"/>
      <c r="E108" s="23"/>
      <c r="F108" s="39"/>
      <c r="G108" s="61"/>
      <c r="H108" s="27"/>
    </row>
    <row r="109" spans="1:8" x14ac:dyDescent="0.25">
      <c r="A109" s="31">
        <v>6</v>
      </c>
      <c r="B109" s="32"/>
      <c r="C109" s="56"/>
      <c r="D109" s="27"/>
      <c r="E109" s="23"/>
      <c r="F109" s="39"/>
      <c r="G109" s="61"/>
      <c r="H109" s="27"/>
    </row>
    <row r="110" spans="1:8" x14ac:dyDescent="0.25">
      <c r="A110" s="31"/>
      <c r="B110" s="32"/>
      <c r="C110" s="56"/>
      <c r="D110" s="51"/>
      <c r="E110" s="24"/>
      <c r="F110" s="41"/>
      <c r="G110" s="65"/>
      <c r="H110" s="28"/>
    </row>
    <row r="111" spans="1:8" x14ac:dyDescent="0.25">
      <c r="A111" s="31"/>
      <c r="B111" s="32"/>
      <c r="C111" s="56"/>
      <c r="D111" s="51"/>
      <c r="E111" s="24"/>
      <c r="F111" s="41"/>
      <c r="G111" s="65"/>
      <c r="H111" s="28"/>
    </row>
    <row r="112" spans="1:8" x14ac:dyDescent="0.25">
      <c r="A112" s="52"/>
      <c r="B112" s="33"/>
      <c r="C112" s="57"/>
      <c r="D112" s="53"/>
      <c r="E112" s="24"/>
      <c r="F112" s="41"/>
      <c r="G112" s="65"/>
      <c r="H112" s="28"/>
    </row>
    <row r="113" spans="1:8" ht="15.75" thickBot="1" x14ac:dyDescent="0.3">
      <c r="A113" s="17"/>
      <c r="B113" s="16"/>
      <c r="C113" s="16"/>
      <c r="D113" s="16" t="s">
        <v>210</v>
      </c>
      <c r="E113" s="15"/>
      <c r="F113" s="29">
        <f>SUM(F102:F112)</f>
        <v>10000</v>
      </c>
      <c r="G113" s="66">
        <f>SUM(G104:G112)</f>
        <v>3150</v>
      </c>
      <c r="H113" s="18"/>
    </row>
    <row r="114" spans="1:8" x14ac:dyDescent="0.25">
      <c r="A114" s="12"/>
      <c r="B114" s="12"/>
      <c r="C114" s="12"/>
      <c r="D114" s="12"/>
      <c r="E114" s="12"/>
      <c r="F114" s="12"/>
      <c r="H114" s="12"/>
    </row>
    <row r="115" spans="1:8" ht="15.75" x14ac:dyDescent="0.25">
      <c r="A115" s="12"/>
      <c r="B115" s="12"/>
      <c r="C115" s="12"/>
      <c r="D115" s="13" t="s">
        <v>156</v>
      </c>
      <c r="E115" s="45"/>
      <c r="F115" s="46">
        <f>F113-G113</f>
        <v>6850</v>
      </c>
      <c r="H115" s="12"/>
    </row>
    <row r="117" spans="1:8" ht="15.75" x14ac:dyDescent="0.25">
      <c r="A117" s="13" t="s">
        <v>737</v>
      </c>
      <c r="B117" s="12"/>
      <c r="C117" s="12"/>
      <c r="D117" s="12"/>
      <c r="E117" s="12"/>
      <c r="F117" s="12"/>
      <c r="H117" s="12"/>
    </row>
    <row r="118" spans="1:8" ht="15.75" x14ac:dyDescent="0.25">
      <c r="A118" s="13" t="s">
        <v>159</v>
      </c>
      <c r="B118" s="12"/>
      <c r="C118" s="12"/>
      <c r="D118" s="12"/>
      <c r="E118" s="12"/>
      <c r="F118" s="12"/>
      <c r="H118" s="12"/>
    </row>
    <row r="119" spans="1:8" ht="15.75" x14ac:dyDescent="0.25">
      <c r="A119" s="13"/>
      <c r="B119" s="12"/>
      <c r="C119" s="12"/>
      <c r="D119" s="12"/>
      <c r="E119" s="12"/>
      <c r="F119" s="12"/>
      <c r="H119" s="12"/>
    </row>
    <row r="120" spans="1:8" ht="45" x14ac:dyDescent="0.25">
      <c r="A120" s="20" t="s">
        <v>21</v>
      </c>
      <c r="B120" s="11" t="s">
        <v>160</v>
      </c>
      <c r="C120" s="11" t="s">
        <v>265</v>
      </c>
      <c r="D120" s="30" t="s">
        <v>152</v>
      </c>
      <c r="E120" s="14" t="s">
        <v>153</v>
      </c>
      <c r="F120" s="19" t="s">
        <v>22</v>
      </c>
      <c r="G120" s="59" t="s">
        <v>154</v>
      </c>
      <c r="H120" s="25" t="s">
        <v>155</v>
      </c>
    </row>
    <row r="121" spans="1:8" x14ac:dyDescent="0.25">
      <c r="A121" s="47"/>
      <c r="B121" s="48"/>
      <c r="C121" s="55"/>
      <c r="D121" s="49" t="s">
        <v>158</v>
      </c>
      <c r="E121" s="34"/>
      <c r="F121" s="36">
        <f>'Master List'!C132</f>
        <v>40000</v>
      </c>
      <c r="G121" s="60"/>
      <c r="H121" s="35"/>
    </row>
    <row r="122" spans="1:8" x14ac:dyDescent="0.25">
      <c r="A122" s="50"/>
      <c r="B122" s="32"/>
      <c r="C122" s="56"/>
      <c r="D122" s="27"/>
      <c r="E122" s="23"/>
      <c r="F122" s="39"/>
      <c r="G122" s="61"/>
      <c r="H122" s="27"/>
    </row>
    <row r="123" spans="1:8" x14ac:dyDescent="0.25">
      <c r="A123" s="31">
        <v>1</v>
      </c>
      <c r="B123" s="32">
        <v>41661</v>
      </c>
      <c r="C123" s="56" t="s">
        <v>543</v>
      </c>
      <c r="D123" s="27" t="s">
        <v>737</v>
      </c>
      <c r="E123" s="22"/>
      <c r="F123" s="38"/>
      <c r="G123" s="67">
        <v>17580</v>
      </c>
      <c r="H123" s="26"/>
    </row>
    <row r="124" spans="1:8" x14ac:dyDescent="0.25">
      <c r="A124" s="31">
        <v>2</v>
      </c>
      <c r="B124" s="32">
        <v>41771</v>
      </c>
      <c r="C124" s="56" t="s">
        <v>738</v>
      </c>
      <c r="D124" s="27" t="s">
        <v>740</v>
      </c>
      <c r="E124" s="23"/>
      <c r="F124" s="39"/>
      <c r="G124" s="61">
        <v>1500</v>
      </c>
      <c r="H124" s="26"/>
    </row>
    <row r="125" spans="1:8" x14ac:dyDescent="0.25">
      <c r="A125" s="31">
        <v>3</v>
      </c>
      <c r="B125" s="32">
        <v>41789</v>
      </c>
      <c r="C125" s="56" t="s">
        <v>739</v>
      </c>
      <c r="D125" s="27" t="s">
        <v>741</v>
      </c>
      <c r="E125" s="23"/>
      <c r="F125" s="39"/>
      <c r="G125" s="61">
        <v>2400</v>
      </c>
      <c r="H125" s="26"/>
    </row>
    <row r="126" spans="1:8" x14ac:dyDescent="0.25">
      <c r="A126" s="31">
        <v>4</v>
      </c>
      <c r="B126" s="32">
        <v>41789</v>
      </c>
      <c r="C126" s="56" t="s">
        <v>739</v>
      </c>
      <c r="D126" s="27" t="s">
        <v>1037</v>
      </c>
      <c r="E126" s="23"/>
      <c r="F126" s="39"/>
      <c r="G126" s="61">
        <v>4000</v>
      </c>
      <c r="H126" s="26"/>
    </row>
    <row r="127" spans="1:8" x14ac:dyDescent="0.25">
      <c r="A127" s="31">
        <v>5</v>
      </c>
      <c r="B127" s="32"/>
      <c r="C127" s="56"/>
      <c r="D127" s="93" t="s">
        <v>1035</v>
      </c>
      <c r="E127" s="94"/>
      <c r="F127" s="95"/>
      <c r="G127" s="97">
        <v>14130</v>
      </c>
      <c r="H127" s="93" t="s">
        <v>1036</v>
      </c>
    </row>
    <row r="128" spans="1:8" x14ac:dyDescent="0.25">
      <c r="A128" s="31">
        <v>6</v>
      </c>
      <c r="B128" s="32"/>
      <c r="C128" s="56"/>
      <c r="D128" s="27" t="s">
        <v>1128</v>
      </c>
      <c r="E128" s="23"/>
      <c r="F128" s="39"/>
      <c r="G128" s="61">
        <v>4000</v>
      </c>
      <c r="H128" s="27" t="s">
        <v>1129</v>
      </c>
    </row>
    <row r="129" spans="1:8" x14ac:dyDescent="0.25">
      <c r="A129" s="31"/>
      <c r="B129" s="32"/>
      <c r="C129" s="56"/>
      <c r="D129" s="27" t="s">
        <v>1130</v>
      </c>
      <c r="E129" s="24"/>
      <c r="F129" s="41"/>
      <c r="G129" s="65">
        <v>2400</v>
      </c>
      <c r="H129" s="28" t="s">
        <v>1131</v>
      </c>
    </row>
    <row r="130" spans="1:8" x14ac:dyDescent="0.25">
      <c r="A130" s="31"/>
      <c r="B130" s="32"/>
      <c r="C130" s="56"/>
      <c r="D130" s="51"/>
      <c r="E130" s="24"/>
      <c r="F130" s="41"/>
      <c r="G130" s="65"/>
      <c r="H130" s="28"/>
    </row>
    <row r="131" spans="1:8" x14ac:dyDescent="0.25">
      <c r="A131" s="52"/>
      <c r="B131" s="33"/>
      <c r="C131" s="57"/>
      <c r="D131" s="53"/>
      <c r="E131" s="24"/>
      <c r="F131" s="41"/>
      <c r="G131" s="65"/>
      <c r="H131" s="28"/>
    </row>
    <row r="132" spans="1:8" ht="15.75" thickBot="1" x14ac:dyDescent="0.3">
      <c r="A132" s="17"/>
      <c r="B132" s="16"/>
      <c r="C132" s="16"/>
      <c r="D132" s="16" t="s">
        <v>210</v>
      </c>
      <c r="E132" s="15"/>
      <c r="F132" s="29">
        <f>SUM(F121:F131)</f>
        <v>40000</v>
      </c>
      <c r="G132" s="66">
        <f>SUM(G123:G131)</f>
        <v>46010</v>
      </c>
      <c r="H132" s="18"/>
    </row>
    <row r="133" spans="1:8" x14ac:dyDescent="0.25">
      <c r="A133" s="12"/>
      <c r="B133" s="12"/>
      <c r="C133" s="12"/>
      <c r="D133" s="12"/>
      <c r="E133" s="12"/>
      <c r="F133" s="12"/>
      <c r="H133" s="12"/>
    </row>
    <row r="134" spans="1:8" ht="15.75" x14ac:dyDescent="0.25">
      <c r="A134" s="12"/>
      <c r="B134" s="12"/>
      <c r="C134" s="12"/>
      <c r="D134" s="13" t="s">
        <v>156</v>
      </c>
      <c r="E134" s="45"/>
      <c r="F134" s="46">
        <f>F132-G132</f>
        <v>-6010</v>
      </c>
      <c r="H134" s="12"/>
    </row>
    <row r="136" spans="1:8" ht="15.75" x14ac:dyDescent="0.25">
      <c r="A136" s="13" t="s">
        <v>742</v>
      </c>
      <c r="B136" s="12"/>
      <c r="C136" s="12"/>
      <c r="D136" s="12"/>
      <c r="E136" s="12"/>
      <c r="F136" s="12"/>
      <c r="H136" s="12"/>
    </row>
    <row r="137" spans="1:8" ht="15.75" x14ac:dyDescent="0.25">
      <c r="A137" s="13" t="s">
        <v>159</v>
      </c>
      <c r="B137" s="12"/>
      <c r="C137" s="12"/>
      <c r="D137" s="12"/>
      <c r="E137" s="12"/>
      <c r="F137" s="12"/>
      <c r="H137" s="12"/>
    </row>
    <row r="138" spans="1:8" ht="15.75" x14ac:dyDescent="0.25">
      <c r="A138" s="13"/>
      <c r="B138" s="12"/>
      <c r="C138" s="12"/>
      <c r="D138" s="12"/>
      <c r="E138" s="12"/>
      <c r="F138" s="12"/>
      <c r="H138" s="12"/>
    </row>
    <row r="139" spans="1:8" ht="45" x14ac:dyDescent="0.25">
      <c r="A139" s="20" t="s">
        <v>21</v>
      </c>
      <c r="B139" s="11" t="s">
        <v>160</v>
      </c>
      <c r="C139" s="11" t="s">
        <v>265</v>
      </c>
      <c r="D139" s="30" t="s">
        <v>152</v>
      </c>
      <c r="E139" s="14" t="s">
        <v>153</v>
      </c>
      <c r="F139" s="19" t="s">
        <v>22</v>
      </c>
      <c r="G139" s="59" t="s">
        <v>154</v>
      </c>
      <c r="H139" s="25" t="s">
        <v>155</v>
      </c>
    </row>
    <row r="140" spans="1:8" x14ac:dyDescent="0.25">
      <c r="A140" s="47"/>
      <c r="B140" s="48"/>
      <c r="C140" s="55"/>
      <c r="D140" s="49" t="s">
        <v>158</v>
      </c>
      <c r="E140" s="34"/>
      <c r="F140" s="36">
        <f>'Master List'!C133</f>
        <v>27800</v>
      </c>
      <c r="G140" s="60"/>
      <c r="H140" s="35"/>
    </row>
    <row r="141" spans="1:8" x14ac:dyDescent="0.25">
      <c r="A141" s="50"/>
      <c r="B141" s="32"/>
      <c r="C141" s="56"/>
      <c r="D141" s="27"/>
      <c r="E141" s="23"/>
      <c r="F141" s="39"/>
      <c r="G141" s="61"/>
      <c r="H141" s="27"/>
    </row>
    <row r="142" spans="1:8" x14ac:dyDescent="0.25">
      <c r="A142" s="31">
        <v>1</v>
      </c>
      <c r="B142" s="32">
        <v>41789</v>
      </c>
      <c r="C142" s="56" t="s">
        <v>743</v>
      </c>
      <c r="D142" s="27" t="s">
        <v>745</v>
      </c>
      <c r="E142" s="22"/>
      <c r="F142" s="38"/>
      <c r="G142" s="67">
        <v>380</v>
      </c>
      <c r="H142" s="26"/>
    </row>
    <row r="143" spans="1:8" x14ac:dyDescent="0.25">
      <c r="A143" s="31">
        <v>2</v>
      </c>
      <c r="B143" s="32">
        <v>41810</v>
      </c>
      <c r="C143" s="56" t="s">
        <v>535</v>
      </c>
      <c r="D143" s="27" t="s">
        <v>746</v>
      </c>
      <c r="E143" s="23"/>
      <c r="F143" s="39"/>
      <c r="G143" s="61">
        <v>14130</v>
      </c>
      <c r="H143" s="26"/>
    </row>
    <row r="144" spans="1:8" x14ac:dyDescent="0.25">
      <c r="A144" s="31">
        <v>3</v>
      </c>
      <c r="B144" s="32">
        <v>41820</v>
      </c>
      <c r="C144" s="56" t="s">
        <v>744</v>
      </c>
      <c r="D144" s="27" t="s">
        <v>747</v>
      </c>
      <c r="E144" s="23"/>
      <c r="F144" s="39"/>
      <c r="G144" s="61">
        <v>380</v>
      </c>
      <c r="H144" s="26"/>
    </row>
    <row r="145" spans="1:8" x14ac:dyDescent="0.25">
      <c r="A145" s="31">
        <v>4</v>
      </c>
      <c r="B145" s="32">
        <v>41820</v>
      </c>
      <c r="C145" s="56" t="s">
        <v>744</v>
      </c>
      <c r="D145" s="27" t="s">
        <v>747</v>
      </c>
      <c r="E145" s="23"/>
      <c r="F145" s="39"/>
      <c r="G145" s="61">
        <v>380</v>
      </c>
      <c r="H145" s="26"/>
    </row>
    <row r="146" spans="1:8" x14ac:dyDescent="0.25">
      <c r="A146" s="31">
        <v>5</v>
      </c>
      <c r="B146" s="32">
        <v>41820</v>
      </c>
      <c r="C146" s="56" t="s">
        <v>744</v>
      </c>
      <c r="D146" s="27" t="s">
        <v>748</v>
      </c>
      <c r="E146" s="23"/>
      <c r="F146" s="39"/>
      <c r="G146" s="61">
        <v>380</v>
      </c>
      <c r="H146" s="27"/>
    </row>
    <row r="147" spans="1:8" x14ac:dyDescent="0.25">
      <c r="A147" s="31">
        <v>6</v>
      </c>
      <c r="B147" s="32"/>
      <c r="C147" s="56"/>
      <c r="D147" s="93" t="s">
        <v>1023</v>
      </c>
      <c r="E147" s="94"/>
      <c r="F147" s="95"/>
      <c r="G147" s="97">
        <v>6095</v>
      </c>
      <c r="H147" s="93" t="s">
        <v>1024</v>
      </c>
    </row>
    <row r="148" spans="1:8" x14ac:dyDescent="0.25">
      <c r="A148" s="31"/>
      <c r="B148" s="32"/>
      <c r="C148" s="56"/>
      <c r="D148" s="148" t="s">
        <v>1132</v>
      </c>
      <c r="E148" s="149"/>
      <c r="F148" s="150"/>
      <c r="G148" s="151">
        <v>6000</v>
      </c>
      <c r="H148" s="152"/>
    </row>
    <row r="149" spans="1:8" x14ac:dyDescent="0.25">
      <c r="A149" s="31"/>
      <c r="B149" s="32"/>
      <c r="C149" s="56"/>
      <c r="D149" s="51"/>
      <c r="E149" s="24"/>
      <c r="F149" s="41"/>
      <c r="G149" s="65"/>
      <c r="H149" s="28"/>
    </row>
    <row r="150" spans="1:8" x14ac:dyDescent="0.25">
      <c r="A150" s="52"/>
      <c r="B150" s="33"/>
      <c r="C150" s="57"/>
      <c r="D150" s="53"/>
      <c r="E150" s="24"/>
      <c r="F150" s="41"/>
      <c r="G150" s="65"/>
      <c r="H150" s="28"/>
    </row>
    <row r="151" spans="1:8" ht="15.75" thickBot="1" x14ac:dyDescent="0.3">
      <c r="A151" s="17"/>
      <c r="B151" s="16"/>
      <c r="C151" s="16"/>
      <c r="D151" s="16" t="s">
        <v>210</v>
      </c>
      <c r="E151" s="15"/>
      <c r="F151" s="29">
        <f>SUM(F140:F150)</f>
        <v>27800</v>
      </c>
      <c r="G151" s="66">
        <f>SUM(G142:G150)</f>
        <v>27745</v>
      </c>
      <c r="H151" s="18"/>
    </row>
    <row r="152" spans="1:8" x14ac:dyDescent="0.25">
      <c r="A152" s="12"/>
      <c r="B152" s="12"/>
      <c r="C152" s="12"/>
      <c r="D152" s="12"/>
      <c r="E152" s="12"/>
      <c r="F152" s="12"/>
      <c r="H152" s="12"/>
    </row>
    <row r="153" spans="1:8" ht="15.75" x14ac:dyDescent="0.25">
      <c r="A153" s="12"/>
      <c r="B153" s="12"/>
      <c r="C153" s="12"/>
      <c r="D153" s="13" t="s">
        <v>156</v>
      </c>
      <c r="E153" s="45"/>
      <c r="F153" s="46">
        <f>F151-G151</f>
        <v>55</v>
      </c>
      <c r="H153" s="12"/>
    </row>
    <row r="154" spans="1:8" x14ac:dyDescent="0.25">
      <c r="A154" s="12"/>
      <c r="B154" s="12"/>
      <c r="C154" s="12"/>
      <c r="D154" s="12"/>
      <c r="E154" s="12"/>
      <c r="F154" s="12"/>
      <c r="H154" s="12"/>
    </row>
    <row r="155" spans="1:8" ht="15.75" x14ac:dyDescent="0.25">
      <c r="A155" s="13" t="s">
        <v>749</v>
      </c>
      <c r="B155" s="12"/>
      <c r="C155" s="12"/>
      <c r="D155" s="12"/>
      <c r="E155" s="12"/>
      <c r="F155" s="12"/>
      <c r="H155" s="12"/>
    </row>
    <row r="156" spans="1:8" ht="15.75" x14ac:dyDescent="0.25">
      <c r="A156" s="13" t="s">
        <v>159</v>
      </c>
      <c r="B156" s="12"/>
      <c r="C156" s="12"/>
      <c r="D156" s="12"/>
      <c r="E156" s="12"/>
      <c r="F156" s="12"/>
      <c r="H156" s="12"/>
    </row>
    <row r="157" spans="1:8" ht="15.75" x14ac:dyDescent="0.25">
      <c r="A157" s="13"/>
      <c r="B157" s="12"/>
      <c r="C157" s="12"/>
      <c r="D157" s="12"/>
      <c r="E157" s="12"/>
      <c r="F157" s="12"/>
      <c r="H157" s="12"/>
    </row>
    <row r="158" spans="1:8" ht="45" x14ac:dyDescent="0.25">
      <c r="A158" s="20" t="s">
        <v>21</v>
      </c>
      <c r="B158" s="11" t="s">
        <v>160</v>
      </c>
      <c r="C158" s="11" t="s">
        <v>265</v>
      </c>
      <c r="D158" s="30" t="s">
        <v>152</v>
      </c>
      <c r="E158" s="14" t="s">
        <v>153</v>
      </c>
      <c r="F158" s="19" t="s">
        <v>22</v>
      </c>
      <c r="G158" s="59" t="s">
        <v>154</v>
      </c>
      <c r="H158" s="25" t="s">
        <v>155</v>
      </c>
    </row>
    <row r="159" spans="1:8" x14ac:dyDescent="0.25">
      <c r="A159" s="47"/>
      <c r="B159" s="48"/>
      <c r="C159" s="55"/>
      <c r="D159" s="49" t="s">
        <v>158</v>
      </c>
      <c r="E159" s="34"/>
      <c r="F159" s="36">
        <f>'Master List'!C134</f>
        <v>17200</v>
      </c>
      <c r="G159" s="60"/>
      <c r="H159" s="35"/>
    </row>
    <row r="160" spans="1:8" x14ac:dyDescent="0.25">
      <c r="A160" s="50"/>
      <c r="B160" s="32"/>
      <c r="C160" s="56"/>
      <c r="D160" s="27"/>
      <c r="E160" s="23"/>
      <c r="F160" s="39"/>
      <c r="G160" s="61"/>
      <c r="H160" s="27"/>
    </row>
    <row r="161" spans="1:8" x14ac:dyDescent="0.25">
      <c r="A161" s="31">
        <v>1</v>
      </c>
      <c r="B161" s="32">
        <v>41761</v>
      </c>
      <c r="C161" s="56" t="s">
        <v>750</v>
      </c>
      <c r="D161" s="27" t="s">
        <v>752</v>
      </c>
      <c r="E161" s="22"/>
      <c r="F161" s="38"/>
      <c r="G161" s="67">
        <v>200</v>
      </c>
      <c r="H161" s="26"/>
    </row>
    <row r="162" spans="1:8" x14ac:dyDescent="0.25">
      <c r="A162" s="31">
        <v>2</v>
      </c>
      <c r="B162" s="32">
        <v>41789</v>
      </c>
      <c r="C162" s="56" t="s">
        <v>751</v>
      </c>
      <c r="D162" s="27" t="s">
        <v>753</v>
      </c>
      <c r="E162" s="23"/>
      <c r="F162" s="39"/>
      <c r="G162" s="63">
        <v>17000</v>
      </c>
      <c r="H162" s="26"/>
    </row>
    <row r="163" spans="1:8" x14ac:dyDescent="0.25">
      <c r="A163" s="31"/>
      <c r="B163" s="32"/>
      <c r="C163" s="56"/>
      <c r="D163" s="51"/>
      <c r="E163" s="24"/>
      <c r="F163" s="41"/>
      <c r="G163" s="65"/>
      <c r="H163" s="28"/>
    </row>
    <row r="164" spans="1:8" x14ac:dyDescent="0.25">
      <c r="A164" s="31"/>
      <c r="B164" s="32"/>
      <c r="C164" s="56"/>
      <c r="D164" s="51"/>
      <c r="E164" s="24"/>
      <c r="F164" s="41"/>
      <c r="G164" s="65"/>
      <c r="H164" s="28"/>
    </row>
    <row r="165" spans="1:8" x14ac:dyDescent="0.25">
      <c r="A165" s="52"/>
      <c r="B165" s="33"/>
      <c r="C165" s="57"/>
      <c r="D165" s="53"/>
      <c r="E165" s="24"/>
      <c r="F165" s="41"/>
      <c r="G165" s="65"/>
      <c r="H165" s="28"/>
    </row>
    <row r="166" spans="1:8" ht="15.75" thickBot="1" x14ac:dyDescent="0.3">
      <c r="A166" s="17"/>
      <c r="B166" s="16"/>
      <c r="C166" s="16"/>
      <c r="D166" s="16" t="s">
        <v>210</v>
      </c>
      <c r="E166" s="15"/>
      <c r="F166" s="29">
        <f>SUM(F159:F165)</f>
        <v>17200</v>
      </c>
      <c r="G166" s="66">
        <f>SUM(G161:G165)</f>
        <v>17200</v>
      </c>
      <c r="H166" s="18"/>
    </row>
    <row r="167" spans="1:8" x14ac:dyDescent="0.25">
      <c r="A167" s="12"/>
      <c r="B167" s="12"/>
      <c r="C167" s="12"/>
      <c r="D167" s="12"/>
      <c r="E167" s="12"/>
      <c r="F167" s="12"/>
      <c r="H167" s="12"/>
    </row>
    <row r="168" spans="1:8" ht="15.75" x14ac:dyDescent="0.25">
      <c r="A168" s="12"/>
      <c r="B168" s="12"/>
      <c r="C168" s="12"/>
      <c r="D168" s="13" t="s">
        <v>156</v>
      </c>
      <c r="E168" s="45"/>
      <c r="F168" s="46">
        <f>F166-G166</f>
        <v>0</v>
      </c>
      <c r="H168" s="12"/>
    </row>
    <row r="171" spans="1:8" ht="15.75" x14ac:dyDescent="0.25">
      <c r="A171" s="13" t="s">
        <v>754</v>
      </c>
      <c r="B171" s="12"/>
      <c r="C171" s="12"/>
      <c r="D171" s="12"/>
      <c r="E171" s="12"/>
      <c r="F171" s="12"/>
      <c r="H171" s="12"/>
    </row>
    <row r="172" spans="1:8" ht="15.75" x14ac:dyDescent="0.25">
      <c r="A172" s="13" t="s">
        <v>159</v>
      </c>
      <c r="B172" s="12"/>
      <c r="C172" s="12"/>
      <c r="D172" s="12"/>
      <c r="E172" s="12"/>
      <c r="F172" s="12"/>
      <c r="H172" s="12"/>
    </row>
    <row r="173" spans="1:8" ht="15.75" x14ac:dyDescent="0.25">
      <c r="A173" s="13"/>
      <c r="B173" s="12"/>
      <c r="C173" s="12"/>
      <c r="D173" s="12"/>
      <c r="E173" s="12"/>
      <c r="F173" s="12"/>
      <c r="H173" s="12"/>
    </row>
    <row r="174" spans="1:8" ht="45" x14ac:dyDescent="0.25">
      <c r="A174" s="20" t="s">
        <v>21</v>
      </c>
      <c r="B174" s="11" t="s">
        <v>160</v>
      </c>
      <c r="C174" s="11" t="s">
        <v>265</v>
      </c>
      <c r="D174" s="30" t="s">
        <v>152</v>
      </c>
      <c r="E174" s="14" t="s">
        <v>153</v>
      </c>
      <c r="F174" s="19" t="s">
        <v>22</v>
      </c>
      <c r="G174" s="59" t="s">
        <v>154</v>
      </c>
      <c r="H174" s="25" t="s">
        <v>155</v>
      </c>
    </row>
    <row r="175" spans="1:8" x14ac:dyDescent="0.25">
      <c r="A175" s="47"/>
      <c r="B175" s="48"/>
      <c r="C175" s="55"/>
      <c r="D175" s="49" t="s">
        <v>158</v>
      </c>
      <c r="E175" s="34"/>
      <c r="F175" s="36">
        <f>'Master List'!C136</f>
        <v>8000</v>
      </c>
      <c r="G175" s="60"/>
      <c r="H175" s="35"/>
    </row>
    <row r="176" spans="1:8" x14ac:dyDescent="0.25">
      <c r="A176" s="50"/>
      <c r="B176" s="32"/>
      <c r="C176" s="56"/>
      <c r="D176" s="27"/>
      <c r="E176" s="23"/>
      <c r="F176" s="39"/>
      <c r="G176" s="61"/>
      <c r="H176" s="27"/>
    </row>
    <row r="177" spans="1:8" x14ac:dyDescent="0.25">
      <c r="A177" s="31">
        <v>1</v>
      </c>
      <c r="B177" s="32">
        <v>41696</v>
      </c>
      <c r="C177" s="56" t="s">
        <v>755</v>
      </c>
      <c r="D177" s="27" t="s">
        <v>758</v>
      </c>
      <c r="E177" s="22"/>
      <c r="F177" s="38"/>
      <c r="G177" s="67">
        <v>1650</v>
      </c>
      <c r="H177" s="69"/>
    </row>
    <row r="178" spans="1:8" x14ac:dyDescent="0.25">
      <c r="A178" s="31">
        <v>2</v>
      </c>
      <c r="B178" s="32">
        <v>41747</v>
      </c>
      <c r="C178" s="56" t="s">
        <v>756</v>
      </c>
      <c r="D178" s="27" t="s">
        <v>759</v>
      </c>
      <c r="E178" s="23"/>
      <c r="F178" s="39"/>
      <c r="G178" s="63">
        <v>825</v>
      </c>
      <c r="H178" s="69"/>
    </row>
    <row r="179" spans="1:8" s="12" customFormat="1" x14ac:dyDescent="0.25">
      <c r="A179" s="31">
        <v>3</v>
      </c>
      <c r="B179" s="32">
        <v>41747</v>
      </c>
      <c r="C179" s="56" t="s">
        <v>756</v>
      </c>
      <c r="D179" s="27" t="s">
        <v>760</v>
      </c>
      <c r="E179" s="24"/>
      <c r="F179" s="41"/>
      <c r="G179" s="92">
        <v>150</v>
      </c>
      <c r="H179" s="69"/>
    </row>
    <row r="180" spans="1:8" s="12" customFormat="1" x14ac:dyDescent="0.25">
      <c r="A180" s="31">
        <v>4</v>
      </c>
      <c r="B180" s="32">
        <v>41747</v>
      </c>
      <c r="C180" s="56" t="s">
        <v>756</v>
      </c>
      <c r="D180" s="27" t="s">
        <v>761</v>
      </c>
      <c r="E180" s="24"/>
      <c r="F180" s="41"/>
      <c r="G180" s="92">
        <v>150</v>
      </c>
      <c r="H180" s="69"/>
    </row>
    <row r="181" spans="1:8" s="12" customFormat="1" x14ac:dyDescent="0.25">
      <c r="A181" s="31">
        <v>5</v>
      </c>
      <c r="B181" s="32">
        <v>41747</v>
      </c>
      <c r="C181" s="56" t="s">
        <v>756</v>
      </c>
      <c r="D181" s="27" t="s">
        <v>762</v>
      </c>
      <c r="E181" s="24"/>
      <c r="F181" s="41"/>
      <c r="G181" s="92">
        <v>16.5</v>
      </c>
      <c r="H181" s="69"/>
    </row>
    <row r="182" spans="1:8" s="12" customFormat="1" x14ac:dyDescent="0.25">
      <c r="A182" s="31">
        <v>6</v>
      </c>
      <c r="B182" s="32">
        <v>41789</v>
      </c>
      <c r="C182" s="56" t="s">
        <v>507</v>
      </c>
      <c r="D182" s="27" t="s">
        <v>763</v>
      </c>
      <c r="E182" s="24"/>
      <c r="F182" s="41"/>
      <c r="G182" s="92">
        <v>455</v>
      </c>
      <c r="H182" s="69"/>
    </row>
    <row r="183" spans="1:8" s="12" customFormat="1" x14ac:dyDescent="0.25">
      <c r="A183" s="31">
        <v>7</v>
      </c>
      <c r="B183" s="32">
        <v>41807</v>
      </c>
      <c r="C183" s="56" t="s">
        <v>757</v>
      </c>
      <c r="D183" s="27" t="s">
        <v>764</v>
      </c>
      <c r="E183" s="24"/>
      <c r="F183" s="41"/>
      <c r="G183" s="92">
        <v>105</v>
      </c>
      <c r="H183" s="69"/>
    </row>
    <row r="184" spans="1:8" s="12" customFormat="1" x14ac:dyDescent="0.25">
      <c r="A184" s="31"/>
      <c r="B184" s="32"/>
      <c r="C184" s="56"/>
      <c r="D184" s="93" t="s">
        <v>829</v>
      </c>
      <c r="E184" s="99"/>
      <c r="F184" s="100"/>
      <c r="G184" s="101">
        <v>2250</v>
      </c>
      <c r="H184" s="103" t="s">
        <v>830</v>
      </c>
    </row>
    <row r="185" spans="1:8" s="12" customFormat="1" x14ac:dyDescent="0.25">
      <c r="A185" s="31"/>
      <c r="B185" s="32"/>
      <c r="C185" s="56"/>
      <c r="D185" s="27"/>
      <c r="E185" s="24"/>
      <c r="F185" s="41"/>
      <c r="G185" s="65">
        <v>2398</v>
      </c>
      <c r="H185" s="69" t="s">
        <v>1097</v>
      </c>
    </row>
    <row r="186" spans="1:8" x14ac:dyDescent="0.25">
      <c r="A186" s="31"/>
      <c r="B186" s="32"/>
      <c r="C186" s="56"/>
      <c r="D186" s="51"/>
      <c r="E186" s="24"/>
      <c r="F186" s="41"/>
      <c r="G186" s="65"/>
      <c r="H186" s="69"/>
    </row>
    <row r="187" spans="1:8" x14ac:dyDescent="0.25">
      <c r="A187" s="31"/>
      <c r="B187" s="32"/>
      <c r="C187" s="56"/>
      <c r="D187" s="51"/>
      <c r="E187" s="24"/>
      <c r="F187" s="41"/>
      <c r="G187" s="65"/>
      <c r="H187" s="69"/>
    </row>
    <row r="188" spans="1:8" x14ac:dyDescent="0.25">
      <c r="A188" s="52"/>
      <c r="B188" s="33"/>
      <c r="C188" s="57"/>
      <c r="D188" s="53"/>
      <c r="E188" s="24"/>
      <c r="F188" s="41"/>
      <c r="G188" s="65"/>
      <c r="H188" s="28"/>
    </row>
    <row r="189" spans="1:8" ht="15.75" thickBot="1" x14ac:dyDescent="0.3">
      <c r="A189" s="17"/>
      <c r="B189" s="16"/>
      <c r="C189" s="16"/>
      <c r="D189" s="16" t="s">
        <v>210</v>
      </c>
      <c r="E189" s="15"/>
      <c r="F189" s="29">
        <f>SUM(F175:F188)</f>
        <v>8000</v>
      </c>
      <c r="G189" s="66">
        <f>SUM(G177:G188)</f>
        <v>7999.5</v>
      </c>
      <c r="H189" s="18"/>
    </row>
    <row r="190" spans="1:8" x14ac:dyDescent="0.25">
      <c r="A190" s="12"/>
      <c r="B190" s="12"/>
      <c r="C190" s="12"/>
      <c r="D190" s="12"/>
      <c r="E190" s="12"/>
      <c r="F190" s="12"/>
      <c r="H190" s="12"/>
    </row>
    <row r="191" spans="1:8" ht="15.75" x14ac:dyDescent="0.25">
      <c r="A191" s="12"/>
      <c r="B191" s="12"/>
      <c r="C191" s="12"/>
      <c r="D191" s="13" t="s">
        <v>156</v>
      </c>
      <c r="E191" s="45"/>
      <c r="F191" s="46">
        <f>F189-G189</f>
        <v>0.5</v>
      </c>
      <c r="H191" s="12"/>
    </row>
    <row r="193" spans="1:8" ht="15.75" x14ac:dyDescent="0.25">
      <c r="A193" s="13" t="s">
        <v>765</v>
      </c>
      <c r="B193" s="12"/>
      <c r="C193" s="12"/>
      <c r="D193" s="12"/>
      <c r="E193" s="12"/>
      <c r="F193" s="12"/>
      <c r="H193" s="12"/>
    </row>
    <row r="194" spans="1:8" ht="15.75" x14ac:dyDescent="0.25">
      <c r="A194" s="13" t="s">
        <v>159</v>
      </c>
      <c r="B194" s="12"/>
      <c r="C194" s="12"/>
      <c r="D194" s="12"/>
      <c r="E194" s="12"/>
      <c r="F194" s="12"/>
      <c r="H194" s="12"/>
    </row>
    <row r="195" spans="1:8" ht="15.75" x14ac:dyDescent="0.25">
      <c r="A195" s="13"/>
      <c r="B195" s="12"/>
      <c r="C195" s="12"/>
      <c r="D195" s="12"/>
      <c r="E195" s="12"/>
      <c r="F195" s="12"/>
      <c r="H195" s="12"/>
    </row>
    <row r="196" spans="1:8" ht="45" x14ac:dyDescent="0.25">
      <c r="A196" s="20" t="s">
        <v>21</v>
      </c>
      <c r="B196" s="11" t="s">
        <v>160</v>
      </c>
      <c r="C196" s="11" t="s">
        <v>265</v>
      </c>
      <c r="D196" s="30" t="s">
        <v>152</v>
      </c>
      <c r="E196" s="14" t="s">
        <v>153</v>
      </c>
      <c r="F196" s="19" t="s">
        <v>22</v>
      </c>
      <c r="G196" s="59" t="s">
        <v>154</v>
      </c>
      <c r="H196" s="25" t="s">
        <v>155</v>
      </c>
    </row>
    <row r="197" spans="1:8" x14ac:dyDescent="0.25">
      <c r="A197" s="47"/>
      <c r="B197" s="48"/>
      <c r="C197" s="55"/>
      <c r="D197" s="49" t="s">
        <v>158</v>
      </c>
      <c r="E197" s="34"/>
      <c r="F197" s="36">
        <f>'Master List'!C137</f>
        <v>27600</v>
      </c>
      <c r="G197" s="60"/>
      <c r="H197" s="35"/>
    </row>
    <row r="198" spans="1:8" x14ac:dyDescent="0.25">
      <c r="A198" s="50"/>
      <c r="B198" s="32"/>
      <c r="C198" s="56"/>
      <c r="D198" s="27"/>
      <c r="E198" s="23"/>
      <c r="F198" s="39"/>
      <c r="G198" s="61"/>
      <c r="H198" s="27"/>
    </row>
    <row r="199" spans="1:8" x14ac:dyDescent="0.25">
      <c r="A199" s="31">
        <v>1</v>
      </c>
      <c r="B199" s="32">
        <v>41662</v>
      </c>
      <c r="C199" s="56" t="s">
        <v>772</v>
      </c>
      <c r="D199" s="27" t="s">
        <v>766</v>
      </c>
      <c r="E199" s="23"/>
      <c r="F199" s="39"/>
      <c r="G199" s="61">
        <v>2300</v>
      </c>
      <c r="H199" s="69"/>
    </row>
    <row r="200" spans="1:8" x14ac:dyDescent="0.25">
      <c r="A200" s="31">
        <v>2</v>
      </c>
      <c r="B200" s="32">
        <v>41694</v>
      </c>
      <c r="C200" s="56" t="s">
        <v>773</v>
      </c>
      <c r="D200" s="27" t="s">
        <v>767</v>
      </c>
      <c r="E200" s="22"/>
      <c r="F200" s="38"/>
      <c r="G200" s="67">
        <v>2300</v>
      </c>
      <c r="H200" s="69"/>
    </row>
    <row r="201" spans="1:8" x14ac:dyDescent="0.25">
      <c r="A201" s="31">
        <v>3</v>
      </c>
      <c r="B201" s="32">
        <v>41725</v>
      </c>
      <c r="C201" s="56" t="s">
        <v>774</v>
      </c>
      <c r="D201" s="27" t="s">
        <v>768</v>
      </c>
      <c r="E201" s="23"/>
      <c r="F201" s="39"/>
      <c r="G201" s="63">
        <v>2300</v>
      </c>
      <c r="H201" s="69"/>
    </row>
    <row r="202" spans="1:8" x14ac:dyDescent="0.25">
      <c r="A202" s="31">
        <v>4</v>
      </c>
      <c r="B202" s="32">
        <v>41761</v>
      </c>
      <c r="C202" s="56" t="s">
        <v>775</v>
      </c>
      <c r="D202" s="27" t="s">
        <v>769</v>
      </c>
      <c r="E202" s="24"/>
      <c r="F202" s="41"/>
      <c r="G202" s="92">
        <v>2300</v>
      </c>
      <c r="H202" s="69"/>
    </row>
    <row r="203" spans="1:8" x14ac:dyDescent="0.25">
      <c r="A203" s="31">
        <v>5</v>
      </c>
      <c r="B203" s="32">
        <v>41781</v>
      </c>
      <c r="C203" s="56" t="s">
        <v>776</v>
      </c>
      <c r="D203" s="27" t="s">
        <v>770</v>
      </c>
      <c r="E203" s="24"/>
      <c r="F203" s="41"/>
      <c r="G203" s="92">
        <v>2300</v>
      </c>
      <c r="H203" s="69"/>
    </row>
    <row r="204" spans="1:8" x14ac:dyDescent="0.25">
      <c r="A204" s="31">
        <v>6</v>
      </c>
      <c r="B204" s="32">
        <v>41820</v>
      </c>
      <c r="C204" s="56" t="s">
        <v>777</v>
      </c>
      <c r="D204" s="27" t="s">
        <v>771</v>
      </c>
      <c r="E204" s="24"/>
      <c r="F204" s="41"/>
      <c r="G204" s="92">
        <v>2300</v>
      </c>
      <c r="H204" s="69"/>
    </row>
    <row r="205" spans="1:8" x14ac:dyDescent="0.25">
      <c r="A205" s="31">
        <v>7</v>
      </c>
      <c r="B205" s="32"/>
      <c r="C205" s="56"/>
      <c r="D205" s="27"/>
      <c r="E205" s="24"/>
      <c r="F205" s="41"/>
      <c r="G205" s="92"/>
      <c r="H205" s="69"/>
    </row>
    <row r="206" spans="1:8" x14ac:dyDescent="0.25">
      <c r="A206" s="31"/>
      <c r="B206" s="32"/>
      <c r="C206" s="56"/>
      <c r="D206" s="27"/>
      <c r="E206" s="24"/>
      <c r="F206" s="41"/>
      <c r="G206" s="65"/>
      <c r="H206" s="69"/>
    </row>
    <row r="207" spans="1:8" x14ac:dyDescent="0.25">
      <c r="A207" s="31"/>
      <c r="B207" s="32"/>
      <c r="C207" s="56"/>
      <c r="D207" s="27"/>
      <c r="E207" s="24"/>
      <c r="F207" s="41"/>
      <c r="G207" s="65"/>
      <c r="H207" s="69"/>
    </row>
    <row r="208" spans="1:8" x14ac:dyDescent="0.25">
      <c r="A208" s="31"/>
      <c r="B208" s="32"/>
      <c r="C208" s="56"/>
      <c r="D208" s="51"/>
      <c r="E208" s="24"/>
      <c r="F208" s="41"/>
      <c r="G208" s="65"/>
      <c r="H208" s="69"/>
    </row>
    <row r="209" spans="1:8" x14ac:dyDescent="0.25">
      <c r="A209" s="31"/>
      <c r="B209" s="32"/>
      <c r="C209" s="56"/>
      <c r="D209" s="51"/>
      <c r="E209" s="24"/>
      <c r="F209" s="41"/>
      <c r="G209" s="65"/>
      <c r="H209" s="69"/>
    </row>
    <row r="210" spans="1:8" x14ac:dyDescent="0.25">
      <c r="A210" s="52"/>
      <c r="B210" s="33"/>
      <c r="C210" s="57"/>
      <c r="D210" s="53"/>
      <c r="E210" s="24"/>
      <c r="F210" s="41"/>
      <c r="G210" s="65"/>
      <c r="H210" s="28"/>
    </row>
    <row r="211" spans="1:8" ht="15.75" thickBot="1" x14ac:dyDescent="0.3">
      <c r="A211" s="17"/>
      <c r="B211" s="16"/>
      <c r="C211" s="16"/>
      <c r="D211" s="16" t="s">
        <v>210</v>
      </c>
      <c r="E211" s="15"/>
      <c r="F211" s="29">
        <f>SUM(F197:F210)</f>
        <v>27600</v>
      </c>
      <c r="G211" s="66">
        <f>SUM(G199:G210)</f>
        <v>13800</v>
      </c>
      <c r="H211" s="18"/>
    </row>
    <row r="212" spans="1:8" x14ac:dyDescent="0.25">
      <c r="A212" s="12"/>
      <c r="B212" s="12"/>
      <c r="C212" s="12"/>
      <c r="D212" s="12"/>
      <c r="E212" s="12"/>
      <c r="F212" s="12"/>
      <c r="H212" s="12"/>
    </row>
    <row r="213" spans="1:8" ht="15.75" x14ac:dyDescent="0.25">
      <c r="A213" s="12"/>
      <c r="B213" s="12"/>
      <c r="C213" s="12"/>
      <c r="D213" s="13" t="s">
        <v>156</v>
      </c>
      <c r="E213" s="45"/>
      <c r="F213" s="46">
        <f>F211-G211</f>
        <v>13800</v>
      </c>
      <c r="H213" s="12"/>
    </row>
    <row r="215" spans="1:8" ht="15.75" x14ac:dyDescent="0.25">
      <c r="A215" s="13" t="s">
        <v>778</v>
      </c>
      <c r="B215" s="12"/>
      <c r="C215" s="12"/>
      <c r="D215" s="12"/>
      <c r="E215" s="12"/>
      <c r="F215" s="12"/>
      <c r="H215" s="12"/>
    </row>
    <row r="216" spans="1:8" ht="15.75" x14ac:dyDescent="0.25">
      <c r="A216" s="13" t="s">
        <v>159</v>
      </c>
      <c r="B216" s="12"/>
      <c r="C216" s="12"/>
      <c r="D216" s="12"/>
      <c r="E216" s="12"/>
      <c r="F216" s="12"/>
      <c r="H216" s="12"/>
    </row>
    <row r="217" spans="1:8" ht="15.75" x14ac:dyDescent="0.25">
      <c r="A217" s="13"/>
      <c r="B217" s="12"/>
      <c r="C217" s="12"/>
      <c r="D217" s="12"/>
      <c r="E217" s="12"/>
      <c r="F217" s="12"/>
      <c r="H217" s="12"/>
    </row>
    <row r="218" spans="1:8" ht="45" x14ac:dyDescent="0.25">
      <c r="A218" s="20" t="s">
        <v>21</v>
      </c>
      <c r="B218" s="11" t="s">
        <v>160</v>
      </c>
      <c r="C218" s="11" t="s">
        <v>265</v>
      </c>
      <c r="D218" s="30" t="s">
        <v>152</v>
      </c>
      <c r="E218" s="14" t="s">
        <v>153</v>
      </c>
      <c r="F218" s="19" t="s">
        <v>22</v>
      </c>
      <c r="G218" s="59" t="s">
        <v>154</v>
      </c>
      <c r="H218" s="25" t="s">
        <v>155</v>
      </c>
    </row>
    <row r="219" spans="1:8" x14ac:dyDescent="0.25">
      <c r="A219" s="47"/>
      <c r="B219" s="48"/>
      <c r="C219" s="55"/>
      <c r="D219" s="49" t="s">
        <v>158</v>
      </c>
      <c r="E219" s="34"/>
      <c r="F219" s="36">
        <f>'Master List'!C138</f>
        <v>10000</v>
      </c>
      <c r="G219" s="60"/>
      <c r="H219" s="35"/>
    </row>
    <row r="220" spans="1:8" x14ac:dyDescent="0.25">
      <c r="A220" s="50"/>
      <c r="B220" s="32"/>
      <c r="C220" s="56"/>
      <c r="D220" s="27"/>
      <c r="E220" s="23"/>
      <c r="F220" s="39"/>
      <c r="G220" s="61"/>
      <c r="H220" s="27"/>
    </row>
    <row r="221" spans="1:8" x14ac:dyDescent="0.25">
      <c r="A221" s="31">
        <v>1</v>
      </c>
      <c r="B221" s="32">
        <v>41671</v>
      </c>
      <c r="C221" s="56" t="s">
        <v>779</v>
      </c>
      <c r="D221" s="27" t="s">
        <v>781</v>
      </c>
      <c r="E221" s="23"/>
      <c r="F221" s="39"/>
      <c r="G221" s="61">
        <v>1200</v>
      </c>
      <c r="H221" s="69"/>
    </row>
    <row r="222" spans="1:8" x14ac:dyDescent="0.25">
      <c r="A222" s="31">
        <v>2</v>
      </c>
      <c r="B222" s="32">
        <v>41684</v>
      </c>
      <c r="C222" s="56" t="s">
        <v>780</v>
      </c>
      <c r="D222" s="27" t="s">
        <v>782</v>
      </c>
      <c r="E222" s="22"/>
      <c r="F222" s="38"/>
      <c r="G222" s="67">
        <v>3626.2</v>
      </c>
      <c r="H222" s="69"/>
    </row>
    <row r="223" spans="1:8" x14ac:dyDescent="0.25">
      <c r="A223" s="31">
        <v>3</v>
      </c>
      <c r="B223" s="32"/>
      <c r="C223" s="56"/>
      <c r="D223" s="27" t="s">
        <v>1137</v>
      </c>
      <c r="E223" s="23"/>
      <c r="F223" s="39"/>
      <c r="G223" s="63">
        <v>7130</v>
      </c>
      <c r="H223" s="69"/>
    </row>
    <row r="224" spans="1:8" x14ac:dyDescent="0.25">
      <c r="A224" s="31">
        <v>4</v>
      </c>
      <c r="B224" s="32"/>
      <c r="C224" s="56"/>
      <c r="D224" s="27"/>
      <c r="E224" s="24"/>
      <c r="F224" s="41"/>
      <c r="G224" s="92"/>
      <c r="H224" s="69"/>
    </row>
    <row r="225" spans="1:8" x14ac:dyDescent="0.25">
      <c r="A225" s="31">
        <v>5</v>
      </c>
      <c r="B225" s="32"/>
      <c r="C225" s="56"/>
      <c r="D225" s="27"/>
      <c r="E225" s="24"/>
      <c r="F225" s="41"/>
      <c r="G225" s="92"/>
      <c r="H225" s="69"/>
    </row>
    <row r="226" spans="1:8" x14ac:dyDescent="0.25">
      <c r="A226" s="31">
        <v>6</v>
      </c>
      <c r="B226" s="32"/>
      <c r="C226" s="56"/>
      <c r="D226" s="27"/>
      <c r="E226" s="24"/>
      <c r="F226" s="41"/>
      <c r="G226" s="92"/>
      <c r="H226" s="69"/>
    </row>
    <row r="227" spans="1:8" x14ac:dyDescent="0.25">
      <c r="A227" s="31">
        <v>7</v>
      </c>
      <c r="B227" s="32"/>
      <c r="C227" s="56"/>
      <c r="D227" s="27"/>
      <c r="E227" s="24"/>
      <c r="F227" s="41"/>
      <c r="G227" s="92"/>
      <c r="H227" s="69"/>
    </row>
    <row r="228" spans="1:8" x14ac:dyDescent="0.25">
      <c r="A228" s="31"/>
      <c r="B228" s="32"/>
      <c r="C228" s="56"/>
      <c r="D228" s="27"/>
      <c r="E228" s="24"/>
      <c r="F228" s="41"/>
      <c r="G228" s="65"/>
      <c r="H228" s="69"/>
    </row>
    <row r="229" spans="1:8" x14ac:dyDescent="0.25">
      <c r="A229" s="31"/>
      <c r="B229" s="32"/>
      <c r="C229" s="56"/>
      <c r="D229" s="27"/>
      <c r="E229" s="24"/>
      <c r="F229" s="41"/>
      <c r="G229" s="65"/>
      <c r="H229" s="69"/>
    </row>
    <row r="230" spans="1:8" x14ac:dyDescent="0.25">
      <c r="A230" s="31"/>
      <c r="B230" s="32"/>
      <c r="C230" s="56"/>
      <c r="D230" s="51"/>
      <c r="E230" s="24"/>
      <c r="F230" s="41"/>
      <c r="G230" s="65"/>
      <c r="H230" s="69"/>
    </row>
    <row r="231" spans="1:8" x14ac:dyDescent="0.25">
      <c r="A231" s="31"/>
      <c r="B231" s="32"/>
      <c r="C231" s="56"/>
      <c r="D231" s="51"/>
      <c r="E231" s="24"/>
      <c r="F231" s="41"/>
      <c r="G231" s="65"/>
      <c r="H231" s="69"/>
    </row>
    <row r="232" spans="1:8" x14ac:dyDescent="0.25">
      <c r="A232" s="52"/>
      <c r="B232" s="33"/>
      <c r="C232" s="57"/>
      <c r="D232" s="53"/>
      <c r="E232" s="24"/>
      <c r="F232" s="41"/>
      <c r="G232" s="65"/>
      <c r="H232" s="28"/>
    </row>
    <row r="233" spans="1:8" ht="15.75" thickBot="1" x14ac:dyDescent="0.3">
      <c r="A233" s="17"/>
      <c r="B233" s="16"/>
      <c r="C233" s="16"/>
      <c r="D233" s="16" t="s">
        <v>210</v>
      </c>
      <c r="E233" s="15"/>
      <c r="F233" s="29">
        <f>SUM(F219:F232)</f>
        <v>10000</v>
      </c>
      <c r="G233" s="66">
        <f>SUM(G221:G232)</f>
        <v>11956.2</v>
      </c>
      <c r="H233" s="18"/>
    </row>
    <row r="234" spans="1:8" x14ac:dyDescent="0.25">
      <c r="A234" s="12"/>
      <c r="B234" s="12"/>
      <c r="C234" s="12"/>
      <c r="D234" s="12"/>
      <c r="E234" s="12"/>
      <c r="F234" s="12"/>
      <c r="H234" s="12"/>
    </row>
    <row r="235" spans="1:8" ht="15.75" x14ac:dyDescent="0.25">
      <c r="A235" s="12"/>
      <c r="B235" s="12"/>
      <c r="C235" s="12"/>
      <c r="D235" s="13" t="s">
        <v>156</v>
      </c>
      <c r="E235" s="45"/>
      <c r="F235" s="46">
        <f>F233-G233</f>
        <v>-1956.2000000000007</v>
      </c>
      <c r="H235" s="1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7"/>
  <sheetViews>
    <sheetView topLeftCell="A4" workbookViewId="0">
      <selection activeCell="E22" sqref="E22"/>
    </sheetView>
  </sheetViews>
  <sheetFormatPr defaultRowHeight="15" x14ac:dyDescent="0.25"/>
  <cols>
    <col min="2" max="2" width="9.7109375" bestFit="1" customWidth="1"/>
    <col min="3" max="3" width="10.140625" bestFit="1" customWidth="1"/>
    <col min="4" max="4" width="46.42578125" bestFit="1" customWidth="1"/>
    <col min="5" max="5" width="10.140625" bestFit="1" customWidth="1"/>
    <col min="6" max="6" width="11.5703125" bestFit="1" customWidth="1"/>
    <col min="7" max="7" width="15.28515625" customWidth="1"/>
    <col min="8" max="8" width="11.28515625" bestFit="1" customWidth="1"/>
  </cols>
  <sheetData>
    <row r="2" spans="1:8" ht="15.75" x14ac:dyDescent="0.25">
      <c r="A2" s="13" t="s">
        <v>783</v>
      </c>
      <c r="B2" s="12"/>
      <c r="C2" s="12"/>
      <c r="D2" s="12"/>
      <c r="E2" s="12"/>
      <c r="F2" s="12"/>
      <c r="G2" s="4"/>
      <c r="H2" s="12"/>
    </row>
    <row r="3" spans="1:8" ht="15.75" x14ac:dyDescent="0.25">
      <c r="A3" s="13" t="s">
        <v>159</v>
      </c>
      <c r="B3" s="12"/>
      <c r="C3" s="12"/>
      <c r="D3" s="12"/>
      <c r="E3" s="12"/>
      <c r="F3" s="12"/>
      <c r="G3" s="4"/>
      <c r="H3" s="12"/>
    </row>
    <row r="4" spans="1:8" ht="15.75" x14ac:dyDescent="0.25">
      <c r="A4" s="13"/>
      <c r="B4" s="12"/>
      <c r="C4" s="12"/>
      <c r="D4" s="12"/>
      <c r="E4" s="12"/>
      <c r="F4" s="12"/>
      <c r="G4" s="4"/>
      <c r="H4" s="12"/>
    </row>
    <row r="5" spans="1:8" ht="30" x14ac:dyDescent="0.25">
      <c r="A5" s="20" t="s">
        <v>21</v>
      </c>
      <c r="B5" s="11" t="s">
        <v>160</v>
      </c>
      <c r="C5" s="11" t="s">
        <v>265</v>
      </c>
      <c r="D5" s="30" t="s">
        <v>152</v>
      </c>
      <c r="E5" s="14" t="s">
        <v>153</v>
      </c>
      <c r="F5" s="19" t="s">
        <v>22</v>
      </c>
      <c r="G5" s="59" t="s">
        <v>154</v>
      </c>
      <c r="H5" s="25" t="s">
        <v>155</v>
      </c>
    </row>
    <row r="6" spans="1:8" x14ac:dyDescent="0.25">
      <c r="A6" s="47"/>
      <c r="B6" s="48"/>
      <c r="C6" s="55"/>
      <c r="D6" s="49" t="s">
        <v>158</v>
      </c>
      <c r="E6" s="34"/>
      <c r="F6" s="36">
        <f>'Master List'!C148</f>
        <v>50000</v>
      </c>
      <c r="G6" s="60"/>
      <c r="H6" s="35"/>
    </row>
    <row r="7" spans="1:8" x14ac:dyDescent="0.25">
      <c r="A7" s="50"/>
      <c r="B7" s="32"/>
      <c r="C7" s="56"/>
      <c r="D7" s="27"/>
      <c r="E7" s="23"/>
      <c r="F7" s="39"/>
      <c r="G7" s="61"/>
      <c r="H7" s="27"/>
    </row>
    <row r="8" spans="1:8" x14ac:dyDescent="0.25">
      <c r="A8" s="31">
        <v>1</v>
      </c>
      <c r="B8" s="32">
        <v>41674</v>
      </c>
      <c r="C8" s="56" t="s">
        <v>802</v>
      </c>
      <c r="D8" s="27" t="s">
        <v>784</v>
      </c>
      <c r="E8" s="23"/>
      <c r="F8" s="39"/>
      <c r="G8" s="61">
        <v>-750</v>
      </c>
      <c r="H8" s="69"/>
    </row>
    <row r="9" spans="1:8" x14ac:dyDescent="0.25">
      <c r="A9" s="31">
        <v>2</v>
      </c>
      <c r="B9" s="32">
        <v>41675</v>
      </c>
      <c r="C9" s="56" t="s">
        <v>803</v>
      </c>
      <c r="D9" s="27" t="s">
        <v>785</v>
      </c>
      <c r="E9" s="22"/>
      <c r="F9" s="38"/>
      <c r="G9" s="67">
        <v>-750</v>
      </c>
      <c r="H9" s="69"/>
    </row>
    <row r="10" spans="1:8" x14ac:dyDescent="0.25">
      <c r="A10" s="31">
        <v>3</v>
      </c>
      <c r="B10" s="32">
        <v>41680</v>
      </c>
      <c r="C10" s="56" t="s">
        <v>804</v>
      </c>
      <c r="D10" s="27" t="s">
        <v>786</v>
      </c>
      <c r="E10" s="23"/>
      <c r="F10" s="39"/>
      <c r="G10" s="63">
        <v>-750</v>
      </c>
      <c r="H10" s="69"/>
    </row>
    <row r="11" spans="1:8" x14ac:dyDescent="0.25">
      <c r="A11" s="31">
        <v>4</v>
      </c>
      <c r="B11" s="32">
        <v>41683</v>
      </c>
      <c r="C11" s="56" t="s">
        <v>805</v>
      </c>
      <c r="D11" s="27" t="s">
        <v>787</v>
      </c>
      <c r="E11" s="24"/>
      <c r="F11" s="41"/>
      <c r="G11" s="92">
        <v>-750</v>
      </c>
      <c r="H11" s="69"/>
    </row>
    <row r="12" spans="1:8" x14ac:dyDescent="0.25">
      <c r="A12" s="31">
        <v>5</v>
      </c>
      <c r="B12" s="32">
        <v>41683</v>
      </c>
      <c r="C12" s="56" t="s">
        <v>806</v>
      </c>
      <c r="D12" s="27" t="s">
        <v>788</v>
      </c>
      <c r="E12" s="24"/>
      <c r="F12" s="41"/>
      <c r="G12" s="92">
        <v>-750</v>
      </c>
      <c r="H12" s="69"/>
    </row>
    <row r="13" spans="1:8" x14ac:dyDescent="0.25">
      <c r="A13" s="31">
        <v>6</v>
      </c>
      <c r="B13" s="32">
        <v>41689</v>
      </c>
      <c r="C13" s="56" t="s">
        <v>807</v>
      </c>
      <c r="D13" s="27" t="s">
        <v>789</v>
      </c>
      <c r="E13" s="24"/>
      <c r="F13" s="41"/>
      <c r="G13" s="92">
        <v>-750</v>
      </c>
      <c r="H13" s="69"/>
    </row>
    <row r="14" spans="1:8" x14ac:dyDescent="0.25">
      <c r="A14" s="31">
        <v>7</v>
      </c>
      <c r="B14" s="32">
        <v>41689</v>
      </c>
      <c r="C14" s="56" t="s">
        <v>808</v>
      </c>
      <c r="D14" s="27" t="s">
        <v>790</v>
      </c>
      <c r="E14" s="24"/>
      <c r="F14" s="41"/>
      <c r="G14" s="92">
        <v>-750</v>
      </c>
      <c r="H14" s="69"/>
    </row>
    <row r="15" spans="1:8" x14ac:dyDescent="0.25">
      <c r="A15" s="31">
        <v>8</v>
      </c>
      <c r="B15" s="32">
        <v>41724</v>
      </c>
      <c r="C15" s="56" t="s">
        <v>809</v>
      </c>
      <c r="D15" s="27" t="s">
        <v>791</v>
      </c>
      <c r="E15" s="24"/>
      <c r="F15" s="41"/>
      <c r="G15" s="65">
        <v>-750</v>
      </c>
      <c r="H15" s="69"/>
    </row>
    <row r="16" spans="1:8" x14ac:dyDescent="0.25">
      <c r="A16" s="31">
        <v>9</v>
      </c>
      <c r="B16" s="32">
        <v>41729</v>
      </c>
      <c r="C16" s="56" t="s">
        <v>810</v>
      </c>
      <c r="D16" s="27" t="s">
        <v>792</v>
      </c>
      <c r="E16" s="24"/>
      <c r="F16" s="41"/>
      <c r="G16" s="65">
        <v>-750</v>
      </c>
      <c r="H16" s="69"/>
    </row>
    <row r="17" spans="1:8" s="12" customFormat="1" x14ac:dyDescent="0.25">
      <c r="A17" s="31">
        <v>10</v>
      </c>
      <c r="B17" s="32">
        <v>41729</v>
      </c>
      <c r="C17" s="56" t="s">
        <v>811</v>
      </c>
      <c r="D17" s="27" t="s">
        <v>793</v>
      </c>
      <c r="E17" s="24"/>
      <c r="F17" s="41"/>
      <c r="G17" s="65">
        <v>-750</v>
      </c>
      <c r="H17" s="69"/>
    </row>
    <row r="18" spans="1:8" s="12" customFormat="1" x14ac:dyDescent="0.25">
      <c r="A18" s="31">
        <v>11</v>
      </c>
      <c r="B18" s="32">
        <v>41810</v>
      </c>
      <c r="C18" s="56" t="s">
        <v>812</v>
      </c>
      <c r="D18" s="27" t="s">
        <v>794</v>
      </c>
      <c r="E18" s="24"/>
      <c r="F18" s="41"/>
      <c r="G18" s="65">
        <v>4590</v>
      </c>
      <c r="H18" s="69"/>
    </row>
    <row r="19" spans="1:8" s="12" customFormat="1" x14ac:dyDescent="0.25">
      <c r="A19" s="31">
        <v>12</v>
      </c>
      <c r="B19" s="32">
        <v>41810</v>
      </c>
      <c r="C19" s="56" t="s">
        <v>812</v>
      </c>
      <c r="D19" s="27" t="s">
        <v>794</v>
      </c>
      <c r="E19" s="24"/>
      <c r="F19" s="41"/>
      <c r="G19" s="65">
        <v>1520</v>
      </c>
      <c r="H19" s="69"/>
    </row>
    <row r="20" spans="1:8" s="12" customFormat="1" x14ac:dyDescent="0.25">
      <c r="A20" s="31">
        <v>13</v>
      </c>
      <c r="B20" s="32">
        <v>41810</v>
      </c>
      <c r="C20" s="56" t="s">
        <v>812</v>
      </c>
      <c r="D20" s="27" t="s">
        <v>795</v>
      </c>
      <c r="E20" s="24"/>
      <c r="F20" s="41"/>
      <c r="G20" s="65">
        <v>644</v>
      </c>
      <c r="H20" s="69"/>
    </row>
    <row r="21" spans="1:8" s="12" customFormat="1" x14ac:dyDescent="0.25">
      <c r="A21" s="31">
        <v>14</v>
      </c>
      <c r="B21" s="32">
        <v>41810</v>
      </c>
      <c r="C21" s="56" t="s">
        <v>812</v>
      </c>
      <c r="D21" s="27" t="s">
        <v>795</v>
      </c>
      <c r="E21" s="24"/>
      <c r="F21" s="41"/>
      <c r="G21" s="65">
        <v>966</v>
      </c>
      <c r="H21" s="69"/>
    </row>
    <row r="22" spans="1:8" s="12" customFormat="1" x14ac:dyDescent="0.25">
      <c r="A22" s="31">
        <v>15</v>
      </c>
      <c r="B22" s="32">
        <v>41810</v>
      </c>
      <c r="C22" s="56" t="s">
        <v>812</v>
      </c>
      <c r="D22" s="27" t="s">
        <v>796</v>
      </c>
      <c r="E22" s="24"/>
      <c r="F22" s="41"/>
      <c r="G22" s="65">
        <v>425</v>
      </c>
      <c r="H22" s="69"/>
    </row>
    <row r="23" spans="1:8" s="12" customFormat="1" x14ac:dyDescent="0.25">
      <c r="A23" s="31">
        <v>16</v>
      </c>
      <c r="B23" s="32">
        <v>41810</v>
      </c>
      <c r="C23" s="56" t="s">
        <v>812</v>
      </c>
      <c r="D23" s="27" t="s">
        <v>797</v>
      </c>
      <c r="E23" s="24"/>
      <c r="F23" s="41"/>
      <c r="G23" s="65">
        <v>161.69999999999999</v>
      </c>
      <c r="H23" s="69"/>
    </row>
    <row r="24" spans="1:8" s="12" customFormat="1" x14ac:dyDescent="0.25">
      <c r="A24" s="31">
        <v>17</v>
      </c>
      <c r="B24" s="32">
        <v>41810</v>
      </c>
      <c r="C24" s="56" t="s">
        <v>812</v>
      </c>
      <c r="D24" s="27" t="s">
        <v>798</v>
      </c>
      <c r="E24" s="24"/>
      <c r="F24" s="41"/>
      <c r="G24" s="65">
        <v>29.9</v>
      </c>
      <c r="H24" s="69"/>
    </row>
    <row r="25" spans="1:8" s="12" customFormat="1" x14ac:dyDescent="0.25">
      <c r="A25" s="31">
        <v>18</v>
      </c>
      <c r="B25" s="32">
        <v>41810</v>
      </c>
      <c r="C25" s="56" t="s">
        <v>813</v>
      </c>
      <c r="D25" s="27" t="s">
        <v>799</v>
      </c>
      <c r="E25" s="24"/>
      <c r="F25" s="41"/>
      <c r="G25" s="65">
        <v>3841</v>
      </c>
      <c r="H25" s="69"/>
    </row>
    <row r="26" spans="1:8" s="12" customFormat="1" x14ac:dyDescent="0.25">
      <c r="A26" s="31">
        <v>19</v>
      </c>
      <c r="B26" s="32">
        <v>41810</v>
      </c>
      <c r="C26" s="56" t="s">
        <v>813</v>
      </c>
      <c r="D26" s="27" t="s">
        <v>800</v>
      </c>
      <c r="E26" s="24"/>
      <c r="F26" s="41"/>
      <c r="G26" s="65">
        <v>944.8</v>
      </c>
      <c r="H26" s="69"/>
    </row>
    <row r="27" spans="1:8" s="12" customFormat="1" x14ac:dyDescent="0.25">
      <c r="A27" s="31">
        <v>20</v>
      </c>
      <c r="B27" s="32">
        <v>41810</v>
      </c>
      <c r="C27" s="56" t="s">
        <v>813</v>
      </c>
      <c r="D27" s="27" t="s">
        <v>801</v>
      </c>
      <c r="E27" s="24"/>
      <c r="F27" s="41"/>
      <c r="G27" s="65">
        <v>450</v>
      </c>
      <c r="H27" s="69"/>
    </row>
    <row r="28" spans="1:8" s="12" customFormat="1" x14ac:dyDescent="0.25">
      <c r="A28" s="31">
        <v>21</v>
      </c>
      <c r="B28" s="32">
        <v>41841</v>
      </c>
      <c r="C28" s="56" t="s">
        <v>902</v>
      </c>
      <c r="D28" s="27" t="s">
        <v>903</v>
      </c>
      <c r="E28" s="24"/>
      <c r="F28" s="41"/>
      <c r="G28" s="65">
        <v>380</v>
      </c>
      <c r="H28" s="69"/>
    </row>
    <row r="29" spans="1:8" s="12" customFormat="1" x14ac:dyDescent="0.25">
      <c r="A29" s="31"/>
      <c r="B29" s="32"/>
      <c r="C29" s="56"/>
      <c r="D29" s="27" t="s">
        <v>1196</v>
      </c>
      <c r="E29" s="24"/>
      <c r="F29" s="41"/>
      <c r="G29" s="65">
        <v>120</v>
      </c>
      <c r="H29" s="69"/>
    </row>
    <row r="30" spans="1:8" s="12" customFormat="1" x14ac:dyDescent="0.25">
      <c r="A30" s="31"/>
      <c r="B30" s="32"/>
      <c r="C30" s="56"/>
      <c r="D30" s="27"/>
      <c r="E30" s="24"/>
      <c r="F30" s="41"/>
      <c r="G30" s="65"/>
      <c r="H30" s="69"/>
    </row>
    <row r="31" spans="1:8" s="12" customFormat="1" x14ac:dyDescent="0.25">
      <c r="A31" s="31"/>
      <c r="B31" s="32"/>
      <c r="C31" s="56"/>
      <c r="D31" s="27"/>
      <c r="E31" s="24"/>
      <c r="F31" s="41"/>
      <c r="G31" s="65"/>
      <c r="H31" s="69"/>
    </row>
    <row r="32" spans="1:8" x14ac:dyDescent="0.25">
      <c r="A32" s="31"/>
      <c r="B32" s="32"/>
      <c r="C32" s="56"/>
      <c r="D32" s="51"/>
      <c r="E32" s="24"/>
      <c r="F32" s="41"/>
      <c r="G32" s="65"/>
      <c r="H32" s="69"/>
    </row>
    <row r="33" spans="1:8" x14ac:dyDescent="0.25">
      <c r="A33" s="31"/>
      <c r="B33" s="32"/>
      <c r="C33" s="56"/>
      <c r="D33" s="51"/>
      <c r="E33" s="24"/>
      <c r="F33" s="41"/>
      <c r="G33" s="65"/>
      <c r="H33" s="69"/>
    </row>
    <row r="34" spans="1:8" x14ac:dyDescent="0.25">
      <c r="A34" s="52"/>
      <c r="B34" s="33"/>
      <c r="C34" s="57"/>
      <c r="D34" s="53"/>
      <c r="E34" s="24"/>
      <c r="F34" s="41"/>
      <c r="G34" s="65"/>
      <c r="H34" s="28"/>
    </row>
    <row r="35" spans="1:8" ht="15.75" thickBot="1" x14ac:dyDescent="0.3">
      <c r="A35" s="17"/>
      <c r="B35" s="16"/>
      <c r="C35" s="16"/>
      <c r="D35" s="16" t="s">
        <v>210</v>
      </c>
      <c r="E35" s="15"/>
      <c r="F35" s="29">
        <f>SUM(F6:F34)</f>
        <v>50000</v>
      </c>
      <c r="G35" s="66">
        <f>SUM(G8:G34)</f>
        <v>6572.4000000000005</v>
      </c>
      <c r="H35" s="18"/>
    </row>
    <row r="36" spans="1:8" x14ac:dyDescent="0.25">
      <c r="A36" s="12"/>
      <c r="B36" s="12"/>
      <c r="C36" s="12"/>
      <c r="D36" s="12"/>
      <c r="E36" s="12"/>
      <c r="F36" s="12"/>
      <c r="G36" s="4"/>
      <c r="H36" s="12"/>
    </row>
    <row r="37" spans="1:8" ht="15.75" x14ac:dyDescent="0.25">
      <c r="A37" s="12"/>
      <c r="B37" s="12"/>
      <c r="C37" s="12"/>
      <c r="D37" s="13" t="s">
        <v>156</v>
      </c>
      <c r="E37" s="45"/>
      <c r="F37" s="46">
        <f>F35-G35</f>
        <v>43427.6</v>
      </c>
      <c r="G37" s="4"/>
      <c r="H37" s="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E37" sqref="E37"/>
    </sheetView>
  </sheetViews>
  <sheetFormatPr defaultRowHeight="15" x14ac:dyDescent="0.25"/>
  <cols>
    <col min="1" max="1" width="7" customWidth="1"/>
    <col min="2" max="2" width="17.28515625" customWidth="1"/>
    <col min="3" max="3" width="50.42578125" customWidth="1"/>
    <col min="4" max="4" width="15.28515625" customWidth="1"/>
    <col min="5" max="5" width="11" style="4" customWidth="1"/>
    <col min="6" max="7" width="13.140625" customWidth="1"/>
    <col min="8" max="8" width="11.85546875" customWidth="1"/>
  </cols>
  <sheetData>
    <row r="1" spans="1:8" x14ac:dyDescent="0.25">
      <c r="A1" t="s">
        <v>7</v>
      </c>
    </row>
    <row r="3" spans="1:8" ht="30" x14ac:dyDescent="0.25">
      <c r="A3" t="s">
        <v>21</v>
      </c>
      <c r="B3" s="3" t="s">
        <v>10</v>
      </c>
      <c r="C3" s="2" t="s">
        <v>9</v>
      </c>
      <c r="D3" s="3" t="s">
        <v>8</v>
      </c>
      <c r="E3" s="5" t="s">
        <v>13</v>
      </c>
      <c r="F3" s="3" t="s">
        <v>12</v>
      </c>
      <c r="G3" s="3"/>
      <c r="H3" s="3" t="s">
        <v>14</v>
      </c>
    </row>
    <row r="4" spans="1:8" x14ac:dyDescent="0.25">
      <c r="B4" s="3"/>
      <c r="C4" s="8" t="s">
        <v>23</v>
      </c>
      <c r="D4" s="3"/>
      <c r="E4" s="7" t="s">
        <v>24</v>
      </c>
      <c r="F4" s="3"/>
      <c r="G4" s="3"/>
      <c r="H4" s="3"/>
    </row>
    <row r="6" spans="1:8" x14ac:dyDescent="0.25">
      <c r="A6">
        <v>1</v>
      </c>
      <c r="B6" t="s">
        <v>29</v>
      </c>
      <c r="C6" t="s">
        <v>15</v>
      </c>
      <c r="D6" t="s">
        <v>16</v>
      </c>
      <c r="E6" s="4">
        <v>97.8</v>
      </c>
      <c r="F6" t="s">
        <v>28</v>
      </c>
      <c r="H6" s="10" t="s">
        <v>30</v>
      </c>
    </row>
    <row r="7" spans="1:8" x14ac:dyDescent="0.25">
      <c r="A7">
        <v>2</v>
      </c>
      <c r="B7" t="s">
        <v>29</v>
      </c>
      <c r="C7" t="s">
        <v>26</v>
      </c>
      <c r="D7" t="s">
        <v>27</v>
      </c>
      <c r="E7" s="4">
        <v>5000</v>
      </c>
      <c r="F7" t="s">
        <v>28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H23" sqref="H23"/>
    </sheetView>
  </sheetViews>
  <sheetFormatPr defaultRowHeight="15" x14ac:dyDescent="0.25"/>
  <cols>
    <col min="2" max="2" width="18.42578125" customWidth="1"/>
    <col min="3" max="3" width="11.5703125" customWidth="1"/>
    <col min="4" max="4" width="12.7109375" customWidth="1"/>
  </cols>
  <sheetData>
    <row r="1" spans="1:4" x14ac:dyDescent="0.25">
      <c r="A1" t="s">
        <v>18</v>
      </c>
    </row>
    <row r="3" spans="1:4" x14ac:dyDescent="0.25">
      <c r="A3" t="s">
        <v>19</v>
      </c>
      <c r="C3" s="6" t="s">
        <v>17</v>
      </c>
    </row>
    <row r="4" spans="1:4" x14ac:dyDescent="0.25">
      <c r="A4" t="s">
        <v>20</v>
      </c>
    </row>
    <row r="6" spans="1:4" x14ac:dyDescent="0.25">
      <c r="A6" t="s">
        <v>21</v>
      </c>
      <c r="B6" t="s">
        <v>9</v>
      </c>
      <c r="C6" t="s">
        <v>11</v>
      </c>
      <c r="D6" t="s">
        <v>22</v>
      </c>
    </row>
    <row r="7" spans="1:4" x14ac:dyDescent="0.25">
      <c r="B7" s="9" t="s">
        <v>23</v>
      </c>
      <c r="C7" s="9" t="s">
        <v>24</v>
      </c>
      <c r="D7">
        <v>10000</v>
      </c>
    </row>
    <row r="8" spans="1:4" x14ac:dyDescent="0.25">
      <c r="A8">
        <v>1</v>
      </c>
      <c r="D8">
        <f>D7-C8</f>
        <v>10000</v>
      </c>
    </row>
    <row r="9" spans="1:4" x14ac:dyDescent="0.25">
      <c r="A9">
        <v>2</v>
      </c>
    </row>
    <row r="10" spans="1:4" x14ac:dyDescent="0.25">
      <c r="A10">
        <v>3</v>
      </c>
    </row>
    <row r="13" spans="1:4" x14ac:dyDescent="0.25">
      <c r="B13" t="s">
        <v>25</v>
      </c>
      <c r="D13">
        <f>D10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Master List</vt:lpstr>
      <vt:lpstr>Office Expenses</vt:lpstr>
      <vt:lpstr>Marketing</vt:lpstr>
      <vt:lpstr>Comms</vt:lpstr>
      <vt:lpstr>Events</vt:lpstr>
      <vt:lpstr>T.Services</vt:lpstr>
      <vt:lpstr>PCET</vt:lpstr>
      <vt:lpstr>Sheet3</vt:lpstr>
      <vt:lpstr>LFSS</vt:lpstr>
      <vt:lpstr>Sheet1</vt:lpstr>
      <vt:lpstr>Sheet2</vt:lpstr>
      <vt:lpstr>Comms!Print_Area</vt:lpstr>
      <vt:lpstr>Events!Print_Area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2014-11-13T02:00:18Z</cp:lastPrinted>
  <dcterms:created xsi:type="dcterms:W3CDTF">2014-07-30T02:51:08Z</dcterms:created>
  <dcterms:modified xsi:type="dcterms:W3CDTF">2014-12-30T10:39:35Z</dcterms:modified>
</cp:coreProperties>
</file>