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4905" windowWidth="24030" windowHeight="4845"/>
  </bookViews>
  <sheets>
    <sheet name="Personal Budget" sheetId="3" r:id="rId1"/>
    <sheet name="Dashboards" sheetId="4" r:id="rId2"/>
    <sheet name="EULA" sheetId="7" r:id="rId3"/>
  </sheets>
  <definedNames>
    <definedName name="_xlnm._FilterDatabase" localSheetId="0" hidden="1">'Personal Budget'!$A$4:$O$227</definedName>
    <definedName name="_xlnm.Print_Area" localSheetId="1">Dashboards!$A$1:$Q$138</definedName>
    <definedName name="_xlnm.Print_Area" localSheetId="2">EULA!#REF!</definedName>
    <definedName name="_xlnm.Print_Area" localSheetId="0">'Personal Budget'!$A$1:$O$226</definedName>
    <definedName name="_xlnm.Print_Titles" localSheetId="0">'Personal Budget'!$1:$4</definedName>
  </definedNames>
  <calcPr calcId="145621"/>
</workbook>
</file>

<file path=xl/calcChain.xml><?xml version="1.0" encoding="utf-8"?>
<calcChain xmlns="http://schemas.openxmlformats.org/spreadsheetml/2006/main">
  <c r="O202" i="3" l="1"/>
  <c r="C178" i="3"/>
  <c r="C152" i="3" l="1"/>
  <c r="O100" i="3"/>
  <c r="D96" i="3"/>
  <c r="O66" i="3" l="1"/>
  <c r="O67" i="3"/>
  <c r="O68" i="3"/>
  <c r="O69" i="3"/>
  <c r="O70" i="3"/>
  <c r="O71" i="3"/>
  <c r="O72" i="3"/>
  <c r="O73" i="3"/>
  <c r="O74" i="3"/>
  <c r="O75" i="3"/>
  <c r="O76" i="3"/>
  <c r="O65" i="3"/>
  <c r="C78" i="3"/>
  <c r="O59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20" i="3"/>
  <c r="D61" i="3"/>
  <c r="E61" i="3"/>
  <c r="F61" i="3"/>
  <c r="G61" i="3"/>
  <c r="H61" i="3"/>
  <c r="I61" i="3"/>
  <c r="J61" i="3"/>
  <c r="K61" i="3"/>
  <c r="L61" i="3"/>
  <c r="M61" i="3"/>
  <c r="N61" i="3"/>
  <c r="C61" i="3"/>
  <c r="O200" i="3"/>
  <c r="O201" i="3"/>
  <c r="O203" i="3"/>
  <c r="O204" i="3"/>
  <c r="O205" i="3"/>
  <c r="O206" i="3"/>
  <c r="O207" i="3"/>
  <c r="O208" i="3"/>
  <c r="O209" i="3"/>
  <c r="O210" i="3"/>
  <c r="O211" i="3"/>
  <c r="O199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0" i="3"/>
  <c r="O148" i="3"/>
  <c r="O147" i="3"/>
  <c r="O146" i="3"/>
  <c r="O145" i="3"/>
  <c r="O144" i="3"/>
  <c r="O14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82" i="3"/>
  <c r="A152" i="3"/>
  <c r="N96" i="3"/>
  <c r="M96" i="3"/>
  <c r="L96" i="3"/>
  <c r="K96" i="3"/>
  <c r="J96" i="3"/>
  <c r="I96" i="3"/>
  <c r="H96" i="3"/>
  <c r="G96" i="3"/>
  <c r="F96" i="3"/>
  <c r="E96" i="3"/>
  <c r="C96" i="3"/>
  <c r="A96" i="3"/>
  <c r="O94" i="3"/>
  <c r="O93" i="3"/>
  <c r="O92" i="3"/>
  <c r="O91" i="3"/>
  <c r="D78" i="3"/>
  <c r="E78" i="3"/>
  <c r="F78" i="3"/>
  <c r="G78" i="3"/>
  <c r="H78" i="3"/>
  <c r="I78" i="3"/>
  <c r="J78" i="3"/>
  <c r="K78" i="3"/>
  <c r="L78" i="3"/>
  <c r="M78" i="3"/>
  <c r="N78" i="3"/>
  <c r="A78" i="3"/>
  <c r="A61" i="3"/>
  <c r="O10" i="3"/>
  <c r="O8" i="3"/>
  <c r="O61" i="3" l="1"/>
  <c r="O96" i="3"/>
  <c r="O78" i="3"/>
  <c r="I3" i="7"/>
  <c r="O9" i="3" l="1"/>
  <c r="O11" i="3"/>
  <c r="C87" i="3"/>
  <c r="D87" i="3"/>
  <c r="D27" i="4" s="1"/>
  <c r="E87" i="3"/>
  <c r="F87" i="3"/>
  <c r="G87" i="3"/>
  <c r="H87" i="3"/>
  <c r="H27" i="4" s="1"/>
  <c r="I87" i="3"/>
  <c r="I27" i="4" s="1"/>
  <c r="J87" i="3"/>
  <c r="J27" i="4" s="1"/>
  <c r="K87" i="3"/>
  <c r="K27" i="4" s="1"/>
  <c r="L87" i="3"/>
  <c r="L27" i="4" s="1"/>
  <c r="M87" i="3"/>
  <c r="N87" i="3"/>
  <c r="C28" i="4"/>
  <c r="D152" i="3"/>
  <c r="E152" i="3"/>
  <c r="F152" i="3"/>
  <c r="G152" i="3"/>
  <c r="H152" i="3"/>
  <c r="I152" i="3"/>
  <c r="J152" i="3"/>
  <c r="K152" i="3"/>
  <c r="L152" i="3"/>
  <c r="M152" i="3"/>
  <c r="N152" i="3"/>
  <c r="C29" i="4"/>
  <c r="D178" i="3"/>
  <c r="D29" i="4" s="1"/>
  <c r="E178" i="3"/>
  <c r="F178" i="3"/>
  <c r="F29" i="4" s="1"/>
  <c r="G178" i="3"/>
  <c r="G29" i="4" s="1"/>
  <c r="H178" i="3"/>
  <c r="H29" i="4" s="1"/>
  <c r="I178" i="3"/>
  <c r="I29" i="4" s="1"/>
  <c r="J178" i="3"/>
  <c r="J29" i="4" s="1"/>
  <c r="K178" i="3"/>
  <c r="K29" i="4" s="1"/>
  <c r="L178" i="3"/>
  <c r="L29" i="4" s="1"/>
  <c r="M178" i="3"/>
  <c r="M29" i="4" s="1"/>
  <c r="N178" i="3"/>
  <c r="N29" i="4" s="1"/>
  <c r="C195" i="3"/>
  <c r="D195" i="3"/>
  <c r="D30" i="4" s="1"/>
  <c r="E195" i="3"/>
  <c r="E30" i="4" s="1"/>
  <c r="F195" i="3"/>
  <c r="F30" i="4" s="1"/>
  <c r="G195" i="3"/>
  <c r="G30" i="4" s="1"/>
  <c r="H195" i="3"/>
  <c r="H30" i="4" s="1"/>
  <c r="I195" i="3"/>
  <c r="I30" i="4" s="1"/>
  <c r="J195" i="3"/>
  <c r="J30" i="4" s="1"/>
  <c r="K195" i="3"/>
  <c r="K30" i="4" s="1"/>
  <c r="L195" i="3"/>
  <c r="L30" i="4" s="1"/>
  <c r="M195" i="3"/>
  <c r="M30" i="4" s="1"/>
  <c r="N195" i="3"/>
  <c r="N30" i="4" s="1"/>
  <c r="C214" i="3"/>
  <c r="C31" i="4" s="1"/>
  <c r="D214" i="3"/>
  <c r="D31" i="4" s="1"/>
  <c r="E214" i="3"/>
  <c r="E31" i="4" s="1"/>
  <c r="F214" i="3"/>
  <c r="F31" i="4" s="1"/>
  <c r="G214" i="3"/>
  <c r="G31" i="4" s="1"/>
  <c r="H214" i="3"/>
  <c r="H31" i="4" s="1"/>
  <c r="I214" i="3"/>
  <c r="I31" i="4" s="1"/>
  <c r="J214" i="3"/>
  <c r="J31" i="4" s="1"/>
  <c r="K214" i="3"/>
  <c r="K31" i="4" s="1"/>
  <c r="L214" i="3"/>
  <c r="L31" i="4" s="1"/>
  <c r="M214" i="3"/>
  <c r="M31" i="4" s="1"/>
  <c r="N214" i="3"/>
  <c r="N31" i="4" s="1"/>
  <c r="C221" i="3"/>
  <c r="C32" i="4" s="1"/>
  <c r="D221" i="3"/>
  <c r="D32" i="4" s="1"/>
  <c r="E221" i="3"/>
  <c r="E32" i="4" s="1"/>
  <c r="F221" i="3"/>
  <c r="F32" i="4" s="1"/>
  <c r="G221" i="3"/>
  <c r="G32" i="4" s="1"/>
  <c r="H221" i="3"/>
  <c r="H32" i="4" s="1"/>
  <c r="I221" i="3"/>
  <c r="I32" i="4" s="1"/>
  <c r="J221" i="3"/>
  <c r="J32" i="4" s="1"/>
  <c r="K221" i="3"/>
  <c r="K32" i="4" s="1"/>
  <c r="L221" i="3"/>
  <c r="L32" i="4" s="1"/>
  <c r="M221" i="3"/>
  <c r="M32" i="4" s="1"/>
  <c r="N221" i="3"/>
  <c r="N32" i="4" s="1"/>
  <c r="C33" i="4"/>
  <c r="D33" i="4"/>
  <c r="E33" i="4"/>
  <c r="F33" i="4"/>
  <c r="G33" i="4"/>
  <c r="H33" i="4"/>
  <c r="I33" i="4"/>
  <c r="K33" i="4"/>
  <c r="L33" i="4"/>
  <c r="M33" i="4"/>
  <c r="N33" i="4"/>
  <c r="N13" i="3"/>
  <c r="N34" i="4"/>
  <c r="N35" i="4"/>
  <c r="N36" i="4"/>
  <c r="M13" i="3"/>
  <c r="M34" i="4"/>
  <c r="M35" i="4"/>
  <c r="M36" i="4"/>
  <c r="L13" i="3"/>
  <c r="L34" i="4"/>
  <c r="L35" i="4"/>
  <c r="L36" i="4"/>
  <c r="K13" i="3"/>
  <c r="K34" i="4"/>
  <c r="K35" i="4"/>
  <c r="K36" i="4"/>
  <c r="J13" i="3"/>
  <c r="J34" i="4"/>
  <c r="J35" i="4"/>
  <c r="J36" i="4"/>
  <c r="I13" i="3"/>
  <c r="I34" i="4"/>
  <c r="I35" i="4"/>
  <c r="I36" i="4"/>
  <c r="H13" i="3"/>
  <c r="H35" i="4"/>
  <c r="H36" i="4"/>
  <c r="G13" i="3"/>
  <c r="G34" i="4"/>
  <c r="G35" i="4"/>
  <c r="G36" i="4"/>
  <c r="F13" i="3"/>
  <c r="F34" i="4"/>
  <c r="F35" i="4"/>
  <c r="F36" i="4"/>
  <c r="E13" i="3"/>
  <c r="E34" i="4"/>
  <c r="E35" i="4"/>
  <c r="E36" i="4"/>
  <c r="D13" i="3"/>
  <c r="D34" i="4"/>
  <c r="D35" i="4"/>
  <c r="D36" i="4"/>
  <c r="C13" i="3"/>
  <c r="C34" i="4"/>
  <c r="C36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36" i="4"/>
  <c r="C35" i="4"/>
  <c r="B35" i="4"/>
  <c r="B34" i="4"/>
  <c r="J33" i="4"/>
  <c r="B33" i="4"/>
  <c r="B31" i="4"/>
  <c r="B32" i="4"/>
  <c r="B30" i="4"/>
  <c r="B29" i="4"/>
  <c r="B28" i="4"/>
  <c r="B27" i="4"/>
  <c r="F26" i="4"/>
  <c r="B26" i="4"/>
  <c r="A221" i="3"/>
  <c r="A214" i="3"/>
  <c r="A195" i="3"/>
  <c r="A178" i="3"/>
  <c r="A87" i="3"/>
  <c r="A13" i="3"/>
  <c r="O83" i="3"/>
  <c r="O84" i="3"/>
  <c r="O85" i="3"/>
  <c r="O156" i="3"/>
  <c r="O212" i="3"/>
  <c r="O218" i="3"/>
  <c r="O219" i="3"/>
  <c r="C231" i="3" l="1"/>
  <c r="H226" i="3"/>
  <c r="H231" i="3"/>
  <c r="I226" i="3"/>
  <c r="I231" i="3"/>
  <c r="J226" i="3"/>
  <c r="J231" i="3"/>
  <c r="K226" i="3"/>
  <c r="K231" i="3"/>
  <c r="L226" i="3"/>
  <c r="L231" i="3"/>
  <c r="M226" i="3"/>
  <c r="M231" i="3"/>
  <c r="N226" i="3"/>
  <c r="N231" i="3"/>
  <c r="C226" i="3"/>
  <c r="D226" i="3"/>
  <c r="D231" i="3"/>
  <c r="E226" i="3"/>
  <c r="E231" i="3"/>
  <c r="F226" i="3"/>
  <c r="F231" i="3"/>
  <c r="G226" i="3"/>
  <c r="G231" i="3"/>
  <c r="E29" i="4"/>
  <c r="E227" i="3"/>
  <c r="C30" i="4"/>
  <c r="C227" i="3"/>
  <c r="C229" i="3" s="1"/>
  <c r="F227" i="3"/>
  <c r="F229" i="3" s="1"/>
  <c r="F28" i="4"/>
  <c r="H28" i="4"/>
  <c r="H227" i="3"/>
  <c r="H229" i="3" s="1"/>
  <c r="K28" i="4"/>
  <c r="K227" i="3"/>
  <c r="N28" i="4"/>
  <c r="N227" i="3"/>
  <c r="N229" i="3" s="1"/>
  <c r="J28" i="4"/>
  <c r="J227" i="3"/>
  <c r="J229" i="3" s="1"/>
  <c r="L28" i="4"/>
  <c r="L227" i="3"/>
  <c r="L229" i="3" s="1"/>
  <c r="G28" i="4"/>
  <c r="G227" i="3"/>
  <c r="M28" i="4"/>
  <c r="M227" i="3"/>
  <c r="M229" i="3" s="1"/>
  <c r="I28" i="4"/>
  <c r="I227" i="3"/>
  <c r="D28" i="4"/>
  <c r="D227" i="3"/>
  <c r="E28" i="4"/>
  <c r="C27" i="4"/>
  <c r="M26" i="4"/>
  <c r="J26" i="4"/>
  <c r="I26" i="4"/>
  <c r="H26" i="4"/>
  <c r="G26" i="4"/>
  <c r="E26" i="4"/>
  <c r="D26" i="4"/>
  <c r="N26" i="4"/>
  <c r="H34" i="4"/>
  <c r="O36" i="4"/>
  <c r="O87" i="3"/>
  <c r="O27" i="4" s="1"/>
  <c r="M27" i="4"/>
  <c r="O178" i="3"/>
  <c r="O29" i="4" s="1"/>
  <c r="E27" i="4"/>
  <c r="O221" i="3"/>
  <c r="O32" i="4" s="1"/>
  <c r="O34" i="4"/>
  <c r="O152" i="3"/>
  <c r="O13" i="3"/>
  <c r="O226" i="3" s="1"/>
  <c r="O35" i="4"/>
  <c r="O33" i="4"/>
  <c r="C26" i="4"/>
  <c r="K26" i="4"/>
  <c r="F27" i="4"/>
  <c r="N27" i="4"/>
  <c r="O214" i="3"/>
  <c r="O31" i="4" s="1"/>
  <c r="O195" i="3"/>
  <c r="O30" i="4" s="1"/>
  <c r="L26" i="4"/>
  <c r="G27" i="4"/>
  <c r="D229" i="3" l="1"/>
  <c r="E229" i="3"/>
  <c r="I229" i="3"/>
  <c r="K229" i="3"/>
  <c r="G229" i="3"/>
  <c r="O28" i="4"/>
  <c r="O227" i="3"/>
  <c r="O229" i="3" s="1"/>
  <c r="O26" i="4"/>
</calcChain>
</file>

<file path=xl/sharedStrings.xml><?xml version="1.0" encoding="utf-8"?>
<sst xmlns="http://schemas.openxmlformats.org/spreadsheetml/2006/main" count="396" uniqueCount="283">
  <si>
    <t>Insurance</t>
  </si>
  <si>
    <t>IMPORTANT—READ CAREFULLY:</t>
  </si>
  <si>
    <t>This End-User License Agreement (”EULA”) is a legal agreement between you and Spreadsheet123.com that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</si>
  <si>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</si>
  <si>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</si>
  <si>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</si>
  <si>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</si>
  <si>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>terms and conditions of this EULA. In such event, you must destroy all copies of any TEMPLATE.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</si>
  <si>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</si>
  <si>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</si>
  <si>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</si>
  <si>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</si>
  <si>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</si>
  <si>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</si>
  <si>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</si>
  <si>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</si>
  <si>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Some states do not allow the limitation or exclusion of liability for incidental or consequential</t>
  </si>
  <si>
    <t>damages, so the above limitation may not apply to you.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</si>
  <si>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</si>
  <si>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</si>
  <si>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</si>
  <si>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</si>
  <si>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</si>
  <si>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</si>
  <si>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</si>
  <si>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</si>
  <si>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</si>
  <si>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</si>
  <si>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</si>
  <si>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</si>
  <si>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</si>
  <si>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</si>
  <si>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</si>
  <si>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</si>
  <si>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</si>
  <si>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Terms of Use - EULA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</si>
  <si>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</si>
  <si>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</si>
  <si>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</si>
  <si>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</si>
  <si>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family.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</si>
  <si>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</si>
  <si>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</si>
  <si>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</si>
  <si>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</si>
  <si>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</si>
  <si>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</si>
  <si>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</si>
  <si>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</si>
  <si>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</si>
  <si>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</si>
  <si>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</si>
  <si>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</si>
  <si>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</si>
  <si>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</si>
  <si>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color indexed="8"/>
        <rFont val="Calibri"/>
        <family val="2"/>
      </rPr>
      <t>Spreadsheet123.com</t>
    </r>
    <r>
      <rPr>
        <sz val="10"/>
        <rFont val="Arial"/>
        <family val="2"/>
      </rPr>
      <t xml:space="preserve"> may terminate this EULA if you fail to comply with the</t>
    </r>
  </si>
  <si>
    <t>4. NOTICE SPECIFIC TO TEMPLATES.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</si>
  <si>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</si>
  <si>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</si>
  <si>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</si>
  <si>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</si>
  <si>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ANNUAL EXPENSE DISTRIBUTION PIE</t>
  </si>
  <si>
    <t>BUDGET TRACKING FOR 2015</t>
  </si>
  <si>
    <t>Fund from State Govt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</si>
  <si>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</si>
  <si>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</si>
  <si>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</si>
  <si>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</si>
  <si>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</si>
  <si>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</si>
  <si>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</si>
  <si>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</si>
  <si>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</si>
  <si>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</si>
  <si>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</si>
  <si>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</si>
  <si>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</si>
  <si>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</si>
  <si>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</si>
  <si>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</si>
  <si>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</si>
  <si>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</si>
  <si>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</si>
  <si>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</si>
  <si>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</si>
  <si>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</si>
  <si>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</si>
  <si>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</si>
  <si>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</si>
  <si>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</si>
  <si>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</si>
  <si>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</si>
  <si>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</si>
  <si>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</si>
  <si>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</si>
  <si>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</si>
  <si>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</si>
  <si>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</si>
  <si>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</si>
  <si>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</si>
  <si>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</si>
  <si>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</si>
  <si>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</si>
  <si>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</si>
  <si>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</si>
  <si>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</si>
  <si>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</si>
  <si>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</si>
  <si>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</si>
  <si>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</si>
  <si>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</si>
  <si>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</si>
  <si>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</si>
  <si>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</si>
  <si>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</si>
  <si>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</si>
  <si>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</si>
  <si>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</si>
  <si>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>Motor Vehicle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</si>
  <si>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</si>
  <si>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</si>
  <si>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</si>
  <si>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</si>
  <si>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</si>
  <si>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</si>
  <si>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</si>
  <si>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</si>
  <si>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</si>
  <si>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Incentive for MICE</t>
  </si>
  <si>
    <t>PATA membership fee (USD 2,400)</t>
  </si>
  <si>
    <t>Local Travel</t>
  </si>
  <si>
    <t>Product updates &amp; Networking for KL</t>
  </si>
  <si>
    <t>Tourism Malaysia (Business to Business)</t>
  </si>
  <si>
    <t xml:space="preserve">Europe - ITB Berlin (Germany) </t>
  </si>
  <si>
    <t>Europe - World Travel Mart, London</t>
  </si>
  <si>
    <t xml:space="preserve">Hong Kong Sales Mission </t>
  </si>
  <si>
    <t>Hong Kong Summer Holidays Promotion</t>
  </si>
  <si>
    <t xml:space="preserve">Singapore - ITB Asia </t>
  </si>
  <si>
    <t>Singapore - Travel Agent Networking Session</t>
  </si>
  <si>
    <t>Singapore  - NATAS</t>
  </si>
  <si>
    <t xml:space="preserve">Australia -  Tactical Promotion </t>
  </si>
  <si>
    <t>Australia - Roadshow at Melbourne &amp; Sydney</t>
  </si>
  <si>
    <t>Australia -  Perth &amp; Adelaide TM Roadshow</t>
  </si>
  <si>
    <t>Australia -  AIME Melbourne (M.I.C.E)</t>
  </si>
  <si>
    <t>Taiwan - Taipei International Travel Fair</t>
  </si>
  <si>
    <t xml:space="preserve">Taiwan - TM Sales Mission </t>
  </si>
  <si>
    <t>Taiwan - Taipei Sales Mission</t>
  </si>
  <si>
    <t xml:space="preserve">Taiwan  - Tactical Campaign </t>
  </si>
  <si>
    <t>Indonesia - Jakarta &amp; Medan Travel Agent Product Update</t>
  </si>
  <si>
    <t>Indonesia - Surabaya Shopping Mall Promotion</t>
  </si>
  <si>
    <t>Indonesia - Medan Fair</t>
  </si>
  <si>
    <t>Korea - Seoul Product Update &amp; Networking Session</t>
  </si>
  <si>
    <t>Korea - Tactical Campaign</t>
  </si>
  <si>
    <t>Philippines - Travel Mart</t>
  </si>
  <si>
    <t xml:space="preserve">Philippines - Tourism Malaysia Manila Food Festival  </t>
  </si>
  <si>
    <t>Japan - Destination Promotion</t>
  </si>
  <si>
    <t>India Satte Sales Mission</t>
  </si>
  <si>
    <t>State Exco - Trade fairs &amp; Roadshow (by Ong Abbey)</t>
  </si>
  <si>
    <t>World Music Expo (WOMEX) , Hungary</t>
  </si>
  <si>
    <t>Arabian Travel Market (ATM), Dubai</t>
  </si>
  <si>
    <t>Japan Tourism Fair, Japan</t>
  </si>
  <si>
    <t>ASEAN Tourism Forum (ATF), Myanmar</t>
  </si>
  <si>
    <t>China Travel Fair, China</t>
  </si>
  <si>
    <t>Indonesia Roadshow, Indonesia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</si>
  <si>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</si>
  <si>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</si>
  <si>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</si>
  <si>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</si>
  <si>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</si>
  <si>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Video : Year of Festival &amp; D.I.E Video (to other languages such as Korean, Japanese, etc)</t>
  </si>
  <si>
    <t>My Penang, Unforgettable' website maintainance (translation, CMS data, Newsletter)</t>
  </si>
  <si>
    <t>Mobile App - D.I.E</t>
  </si>
  <si>
    <t>Advertisement in Magazines</t>
  </si>
  <si>
    <t>Hong Kong Media Campaign</t>
  </si>
  <si>
    <t xml:space="preserve">Production cost of ads on Billboards / CAT buses / CUBE </t>
  </si>
  <si>
    <t>Singapore Media Campaign</t>
  </si>
  <si>
    <t>Thailand Media Campaign</t>
  </si>
  <si>
    <t>Indonesia Media Campaign</t>
  </si>
  <si>
    <t xml:space="preserve">Taiwan Media Campaign </t>
  </si>
  <si>
    <t>10 Days 3 Festivals' - GTLF, TIBF &amp; Jazz Festival</t>
  </si>
  <si>
    <t>Penang Yosakoi Parade</t>
  </si>
  <si>
    <t>LED advertising - Domestic (for events)</t>
  </si>
  <si>
    <t>Airport Limo (interactive LED advertising - interior)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</si>
  <si>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</si>
  <si>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</si>
  <si>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</si>
  <si>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</si>
  <si>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</si>
  <si>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</si>
  <si>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GT Literary  Festival</t>
  </si>
  <si>
    <t>In Between Art Festival</t>
  </si>
  <si>
    <t>Pop Rock Music Fiesta</t>
  </si>
  <si>
    <t>Hot Air Balloon Festival</t>
  </si>
  <si>
    <t>Comic Fiesta Mini</t>
  </si>
  <si>
    <t>Raja Muda S'gor International Regatta</t>
  </si>
  <si>
    <t>Spring FestoRama</t>
  </si>
  <si>
    <t>Mid Autumn FestoRama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</si>
  <si>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</si>
  <si>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</si>
  <si>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</si>
  <si>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</si>
  <si>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</si>
  <si>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</si>
  <si>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</si>
  <si>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</si>
  <si>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</si>
  <si>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Second Penang Bridge and Ferry Experience Brochure</t>
  </si>
  <si>
    <t>DVD Duplication  (D.I.E 5 language + MICE)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</si>
  <si>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</si>
  <si>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</si>
  <si>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</si>
  <si>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</si>
  <si>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Pg Centre of Education Tourism  (Refer to Appendix I)</t>
  </si>
  <si>
    <t>Membership fee collection</t>
  </si>
  <si>
    <t>BALANCE</t>
  </si>
  <si>
    <t>INCOME-EXPENSE CHART</t>
  </si>
  <si>
    <t>Europe - Destination Promotion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</si>
  <si>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</si>
  <si>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</si>
  <si>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</si>
  <si>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</si>
  <si>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</si>
  <si>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</si>
  <si>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</si>
  <si>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</si>
  <si>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</si>
  <si>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</si>
  <si>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</si>
  <si>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</si>
  <si>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</si>
  <si>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</si>
  <si>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</si>
  <si>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</si>
  <si>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</si>
  <si>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</si>
  <si>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</si>
  <si>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</si>
  <si>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</si>
  <si>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</si>
  <si>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</si>
  <si>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</si>
  <si>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</si>
  <si>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</si>
  <si>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</si>
  <si>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</si>
  <si>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Others</t>
  </si>
  <si>
    <t>N/A</t>
  </si>
  <si>
    <t>Computer</t>
  </si>
  <si>
    <t>O.Equipemnt</t>
  </si>
  <si>
    <t>FF</t>
  </si>
  <si>
    <t>M/V</t>
  </si>
  <si>
    <t>O.Equipment</t>
  </si>
  <si>
    <t>Banner</t>
  </si>
  <si>
    <t>Printing</t>
  </si>
  <si>
    <t>Hosting</t>
  </si>
  <si>
    <t>Membership</t>
  </si>
  <si>
    <t>T. Promotion</t>
  </si>
  <si>
    <t>Tactical Campaign</t>
  </si>
  <si>
    <t>Copywriting</t>
  </si>
  <si>
    <t>Photo/Video</t>
  </si>
  <si>
    <t>Video Production</t>
  </si>
  <si>
    <t>Dev Website</t>
  </si>
  <si>
    <t>Dev Mobile App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</si>
  <si>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</si>
  <si>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</si>
  <si>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</si>
  <si>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</si>
  <si>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</si>
  <si>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</si>
  <si>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</si>
  <si>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</si>
  <si>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DVD</t>
  </si>
  <si>
    <t>Survey</t>
  </si>
  <si>
    <t>PCET</t>
  </si>
  <si>
    <r>
      <rPr>
        <strike/>
        <sz val="10"/>
        <color theme="3"/>
        <rFont val="Arial"/>
        <family val="2"/>
      </rPr>
      <t>Singapore - Marketing Campaign with Silk Air &amp; AirAsia</t>
    </r>
    <r>
      <rPr>
        <sz val="10"/>
        <color theme="3"/>
        <rFont val="Arial"/>
        <family val="2"/>
      </rPr>
      <t xml:space="preserve"> </t>
    </r>
    <r>
      <rPr>
        <sz val="8"/>
        <color theme="3"/>
        <rFont val="Arial"/>
        <family val="2"/>
      </rPr>
      <t>(Budget transferred to Trishaw entourage)</t>
    </r>
  </si>
  <si>
    <r>
      <rPr>
        <strike/>
        <sz val="10"/>
        <color theme="3"/>
        <rFont val="Arial"/>
        <family val="2"/>
      </rPr>
      <t>Hong Kong Tactical Campaign</t>
    </r>
    <r>
      <rPr>
        <sz val="8"/>
        <color theme="3"/>
        <rFont val="Arial"/>
        <family val="2"/>
      </rPr>
      <t xml:space="preserve"> (Budget transferred to Trishaw entourage)</t>
    </r>
  </si>
  <si>
    <r>
      <rPr>
        <strike/>
        <sz val="10"/>
        <color theme="3"/>
        <rFont val="Arial"/>
        <family val="2"/>
      </rPr>
      <t>Indonesia - Destination Promotion</t>
    </r>
    <r>
      <rPr>
        <sz val="10"/>
        <color theme="3"/>
        <rFont val="Arial"/>
        <family val="2"/>
      </rPr>
      <t xml:space="preserve"> </t>
    </r>
    <r>
      <rPr>
        <sz val="8"/>
        <color theme="3"/>
        <rFont val="Arial"/>
        <family val="2"/>
      </rPr>
      <t>(Budget transferred to Trishaw entourage)</t>
    </r>
  </si>
  <si>
    <r>
      <rPr>
        <strike/>
        <sz val="10"/>
        <color theme="3"/>
        <rFont val="Arial"/>
        <family val="2"/>
      </rPr>
      <t>Thailand - Bangkok Tactical Campaign - Airlines</t>
    </r>
    <r>
      <rPr>
        <sz val="8"/>
        <color theme="3"/>
        <rFont val="Arial"/>
        <family val="2"/>
      </rPr>
      <t xml:space="preserve"> (Budget transferred to Trishaw entourage)</t>
    </r>
  </si>
  <si>
    <r>
      <rPr>
        <strike/>
        <sz val="10"/>
        <color theme="3"/>
        <rFont val="Arial"/>
        <family val="2"/>
      </rPr>
      <t>Thailand - Phuket / Krabi Tactical Campaign - Firefly</t>
    </r>
    <r>
      <rPr>
        <sz val="10"/>
        <color theme="3"/>
        <rFont val="Arial"/>
        <family val="2"/>
      </rPr>
      <t xml:space="preserve"> </t>
    </r>
    <r>
      <rPr>
        <sz val="8"/>
        <color theme="3"/>
        <rFont val="Arial"/>
        <family val="2"/>
      </rPr>
      <t>(Budget transferred to Trishaw entourage)</t>
    </r>
  </si>
  <si>
    <t>Trishaw Entourage</t>
  </si>
  <si>
    <r>
      <t>KLIA Billboard (KLIA &amp; KLIA2)</t>
    </r>
    <r>
      <rPr>
        <sz val="8"/>
        <rFont val="Arial"/>
        <family val="2"/>
      </rPr>
      <t xml:space="preserve"> - RM400k allocated for Trishaw Entourage</t>
    </r>
  </si>
  <si>
    <t>ACTUAL</t>
  </si>
  <si>
    <t>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</si>
</sst>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  <family val="2"/>
    </font>
    <font>
      <b/>
      <sz val="24"/>
      <color indexed="9"/>
      <name val="Calibri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7"/>
      <color indexed="8"/>
      <name val="Verdana"/>
      <family val="2"/>
    </font>
    <font>
      <sz val="7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10"/>
      <color theme="3"/>
      <name val="Arial"/>
      <family val="2"/>
    </font>
    <font>
      <strike/>
      <sz val="10"/>
      <color theme="3"/>
      <name val="Arial"/>
      <family val="2"/>
    </font>
    <font>
      <sz val="8"/>
      <color theme="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1" applyBorder="1" applyAlignment="1" applyProtection="1"/>
    <xf numFmtId="0" fontId="0" fillId="0" borderId="0" xfId="0" applyBorder="1"/>
    <xf numFmtId="0" fontId="22" fillId="0" borderId="0" xfId="0" applyFont="1" applyBorder="1" applyAlignment="1">
      <alignment horizontal="right" readingOrder="1"/>
    </xf>
    <xf numFmtId="0" fontId="0" fillId="0" borderId="0" xfId="0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7" fillId="0" borderId="0" xfId="2" applyNumberFormat="1" applyFont="1" applyFill="1" applyBorder="1" applyAlignment="1" applyProtection="1">
      <alignment vertical="center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4" fillId="0" borderId="0" xfId="2" applyNumberFormat="1" applyFont="1" applyFill="1" applyBorder="1" applyAlignment="1"/>
    <xf numFmtId="165" fontId="17" fillId="2" borderId="0" xfId="2" applyNumberFormat="1" applyFont="1" applyFill="1" applyBorder="1" applyAlignment="1">
      <alignment horizontal="centerContinuous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7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2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0" xfId="2" applyNumberFormat="1" applyFont="1" applyFill="1" applyBorder="1" applyAlignment="1" applyProtection="1">
      <alignment vertical="center"/>
      <protection locked="0"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10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10" fillId="0" borderId="1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6" fillId="0" borderId="4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hidden="1"/>
    </xf>
    <xf numFmtId="165" fontId="9" fillId="7" borderId="0" xfId="2" applyNumberFormat="1" applyFont="1" applyFill="1" applyBorder="1" applyAlignment="1" applyProtection="1">
      <alignment vertical="center"/>
      <protection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29" fillId="0" borderId="0" xfId="1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30" fillId="6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Fill="1" applyBorder="1" applyAlignment="1" applyProtection="1">
      <alignment vertical="center"/>
      <protection locked="0" hidden="1"/>
    </xf>
    <xf numFmtId="40" fontId="30" fillId="7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horizontal="left" vertical="center" indent="1"/>
      <protection hidden="1"/>
    </xf>
    <xf numFmtId="0" fontId="3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30" fillId="9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18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justify"/>
    </xf>
    <xf numFmtId="0" fontId="34" fillId="0" borderId="0" xfId="0" applyFont="1" applyFill="1" applyBorder="1" applyAlignment="1" applyProtection="1">
      <alignment horizontal="left" vertical="center" indent="1"/>
      <protection locked="0" hidden="1"/>
    </xf>
    <xf numFmtId="0" fontId="34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6" fillId="11" borderId="1" xfId="2" applyNumberFormat="1" applyFont="1" applyFill="1" applyBorder="1" applyAlignment="1" applyProtection="1">
      <alignment vertical="center"/>
      <protection locked="0" hidden="1"/>
    </xf>
    <xf numFmtId="165" fontId="14" fillId="12" borderId="0" xfId="2" applyNumberFormat="1" applyFont="1" applyFill="1" applyBorder="1" applyAlignment="1">
      <alignment horizontal="center"/>
    </xf>
    <xf numFmtId="165" fontId="14" fillId="13" borderId="0" xfId="2" applyNumberFormat="1" applyFont="1" applyFill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'Personal Budget'!$A$8:$A$11</c:f>
              <c:strCache>
                <c:ptCount val="4"/>
                <c:pt idx="0">
                  <c:v>Fund from State Govt</c:v>
                </c:pt>
                <c:pt idx="1">
                  <c:v>Sales - TIC</c:v>
                </c:pt>
                <c:pt idx="2">
                  <c:v>Other Income</c:v>
                </c:pt>
                <c:pt idx="3">
                  <c:v>Dividen Income</c:v>
                </c:pt>
              </c:strCache>
            </c:strRef>
          </c:cat>
          <c:val>
            <c:numRef>
              <c:f>'Personal Budget'!$O$8:$O$11</c:f>
              <c:numCache>
                <c:formatCode>_(* #,##0_);_(* \(#,##0\);_(* "-"??_);_(@_)</c:formatCode>
                <c:ptCount val="4"/>
                <c:pt idx="0">
                  <c:v>10000000</c:v>
                </c:pt>
                <c:pt idx="1">
                  <c:v>44000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124917.34066666664</c:v>
                </c:pt>
                <c:pt idx="1">
                  <c:v>1166.6666666666665</c:v>
                </c:pt>
                <c:pt idx="2">
                  <c:v>76666.666666666672</c:v>
                </c:pt>
                <c:pt idx="3">
                  <c:v>309879.99933333334</c:v>
                </c:pt>
                <c:pt idx="4">
                  <c:v>416333.33333333331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132917.34066666666</c:v>
                </c:pt>
                <c:pt idx="1">
                  <c:v>1166.6666666666665</c:v>
                </c:pt>
                <c:pt idx="2">
                  <c:v>93666.666666666672</c:v>
                </c:pt>
                <c:pt idx="3">
                  <c:v>67479.99933333334</c:v>
                </c:pt>
                <c:pt idx="4">
                  <c:v>26333.333333333336</c:v>
                </c:pt>
                <c:pt idx="5">
                  <c:v>86249.999999999985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133417.34066666666</c:v>
                </c:pt>
                <c:pt idx="1">
                  <c:v>1166.6666666666665</c:v>
                </c:pt>
                <c:pt idx="2">
                  <c:v>246666.66666666666</c:v>
                </c:pt>
                <c:pt idx="3">
                  <c:v>365879.99933333334</c:v>
                </c:pt>
                <c:pt idx="4">
                  <c:v>80333.333333333328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133417.34066666666</c:v>
                </c:pt>
                <c:pt idx="1">
                  <c:v>1166.6666666666665</c:v>
                </c:pt>
                <c:pt idx="2">
                  <c:v>139666.66666666666</c:v>
                </c:pt>
                <c:pt idx="3">
                  <c:v>67479.99933333334</c:v>
                </c:pt>
                <c:pt idx="4">
                  <c:v>96333.333333333328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257597.34066666671</c:v>
                </c:pt>
                <c:pt idx="1">
                  <c:v>1166.6666666666665</c:v>
                </c:pt>
                <c:pt idx="2">
                  <c:v>36666.666666666664</c:v>
                </c:pt>
                <c:pt idx="3">
                  <c:v>607879.99933333322</c:v>
                </c:pt>
                <c:pt idx="4">
                  <c:v>16333.333333333334</c:v>
                </c:pt>
                <c:pt idx="5">
                  <c:v>86249.999999999985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'Personal Budget'!$A$226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cat>
            <c:strRef>
              <c:f>'Personal Budget'!$C$4:$O$4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Budget'!$C$226:$N$226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1504000</c:v>
                </c:pt>
                <c:pt idx="2">
                  <c:v>1004000</c:v>
                </c:pt>
                <c:pt idx="3">
                  <c:v>1004000</c:v>
                </c:pt>
                <c:pt idx="4">
                  <c:v>1504000</c:v>
                </c:pt>
                <c:pt idx="5">
                  <c:v>1004000</c:v>
                </c:pt>
                <c:pt idx="6">
                  <c:v>1004000</c:v>
                </c:pt>
                <c:pt idx="7">
                  <c:v>1004000</c:v>
                </c:pt>
                <c:pt idx="8">
                  <c:v>504000</c:v>
                </c:pt>
                <c:pt idx="9">
                  <c:v>504000</c:v>
                </c:pt>
                <c:pt idx="10">
                  <c:v>504000</c:v>
                </c:pt>
                <c:pt idx="11">
                  <c:v>504000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'Personal Budget'!$A$227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cat>
            <c:strRef>
              <c:f>'Personal Budget'!$C$4:$O$4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Budget'!$C$227:$N$227</c:f>
              <c:numCache>
                <c:formatCode>_(* #,##0_);_(* \(#,##0\);_(* "-"??_);_(@_)</c:formatCode>
                <c:ptCount val="12"/>
                <c:pt idx="0">
                  <c:v>389897.25659999991</c:v>
                </c:pt>
                <c:pt idx="1">
                  <c:v>1355097.2566</c:v>
                </c:pt>
                <c:pt idx="2">
                  <c:v>889997.25660000008</c:v>
                </c:pt>
                <c:pt idx="3">
                  <c:v>813797.25659999996</c:v>
                </c:pt>
                <c:pt idx="4">
                  <c:v>1253997.2566</c:v>
                </c:pt>
                <c:pt idx="5">
                  <c:v>906597.25660000008</c:v>
                </c:pt>
                <c:pt idx="6">
                  <c:v>507347.25659999991</c:v>
                </c:pt>
                <c:pt idx="7">
                  <c:v>1013997.2566</c:v>
                </c:pt>
                <c:pt idx="8">
                  <c:v>456597.25659999996</c:v>
                </c:pt>
                <c:pt idx="9">
                  <c:v>912497.25659999996</c:v>
                </c:pt>
                <c:pt idx="10">
                  <c:v>523097.25659999991</c:v>
                </c:pt>
                <c:pt idx="11">
                  <c:v>1081377.2566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'Personal Budget'!$A$229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cat>
            <c:strRef>
              <c:f>'Personal Budget'!$C$4:$O$4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Budget'!$C$229:$N$229</c:f>
              <c:numCache>
                <c:formatCode>_(* #,##0_);_(* \(#,##0\);_(* "-"??_);_(@_)</c:formatCode>
                <c:ptCount val="12"/>
                <c:pt idx="0">
                  <c:v>-389897.25659999991</c:v>
                </c:pt>
                <c:pt idx="1">
                  <c:v>148902.74340000004</c:v>
                </c:pt>
                <c:pt idx="2">
                  <c:v>114002.74339999992</c:v>
                </c:pt>
                <c:pt idx="3">
                  <c:v>190202.74340000004</c:v>
                </c:pt>
                <c:pt idx="4">
                  <c:v>250002.74340000004</c:v>
                </c:pt>
                <c:pt idx="5">
                  <c:v>97402.743399999919</c:v>
                </c:pt>
                <c:pt idx="6">
                  <c:v>496652.74340000009</c:v>
                </c:pt>
                <c:pt idx="7">
                  <c:v>-9997.2565999999642</c:v>
                </c:pt>
                <c:pt idx="8">
                  <c:v>47402.743400000036</c:v>
                </c:pt>
                <c:pt idx="9">
                  <c:v>-408497.25659999996</c:v>
                </c:pt>
                <c:pt idx="10">
                  <c:v>-19097.256599999906</c:v>
                </c:pt>
                <c:pt idx="11">
                  <c:v>-577377.25659999996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45888"/>
        <c:axId val="117117312"/>
      </c:lineChart>
      <c:catAx>
        <c:axId val="11704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117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117312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04588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1660038.0879999998</c:v>
                </c:pt>
                <c:pt idx="1">
                  <c:v>35500.000000000007</c:v>
                </c:pt>
                <c:pt idx="2">
                  <c:v>1646000.0000000005</c:v>
                </c:pt>
                <c:pt idx="3">
                  <c:v>3225659.9919999996</c:v>
                </c:pt>
                <c:pt idx="4">
                  <c:v>2290000</c:v>
                </c:pt>
                <c:pt idx="5">
                  <c:v>635000</c:v>
                </c:pt>
                <c:pt idx="6">
                  <c:v>270000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125317.34066666664</c:v>
                </c:pt>
                <c:pt idx="1">
                  <c:v>124917.34066666664</c:v>
                </c:pt>
                <c:pt idx="2">
                  <c:v>124917.34066666664</c:v>
                </c:pt>
                <c:pt idx="3">
                  <c:v>127117.34066666664</c:v>
                </c:pt>
                <c:pt idx="4">
                  <c:v>124917.34066666664</c:v>
                </c:pt>
                <c:pt idx="5">
                  <c:v>124917.34066666664</c:v>
                </c:pt>
                <c:pt idx="6">
                  <c:v>125667.34066666664</c:v>
                </c:pt>
                <c:pt idx="7">
                  <c:v>124917.34066666664</c:v>
                </c:pt>
                <c:pt idx="8">
                  <c:v>132917.34066666666</c:v>
                </c:pt>
                <c:pt idx="9">
                  <c:v>133417.34066666666</c:v>
                </c:pt>
                <c:pt idx="10">
                  <c:v>133417.34066666666</c:v>
                </c:pt>
                <c:pt idx="11">
                  <c:v>257597.34066666671</c:v>
                </c:pt>
              </c:numCache>
            </c:numRef>
          </c:val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1166.6666666666665</c:v>
                </c:pt>
                <c:pt idx="1">
                  <c:v>22666.666666666668</c:v>
                </c:pt>
                <c:pt idx="2">
                  <c:v>1166.6666666666665</c:v>
                </c:pt>
                <c:pt idx="3">
                  <c:v>1166.6666666666665</c:v>
                </c:pt>
                <c:pt idx="4">
                  <c:v>1166.6666666666665</c:v>
                </c:pt>
                <c:pt idx="5">
                  <c:v>1166.6666666666665</c:v>
                </c:pt>
                <c:pt idx="6">
                  <c:v>1166.6666666666665</c:v>
                </c:pt>
                <c:pt idx="7">
                  <c:v>1166.6666666666665</c:v>
                </c:pt>
                <c:pt idx="8">
                  <c:v>1166.6666666666665</c:v>
                </c:pt>
                <c:pt idx="9">
                  <c:v>1166.6666666666665</c:v>
                </c:pt>
                <c:pt idx="10">
                  <c:v>1166.6666666666665</c:v>
                </c:pt>
                <c:pt idx="11">
                  <c:v>1166.6666666666665</c:v>
                </c:pt>
              </c:numCache>
            </c:numRef>
          </c:val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61666.666666666664</c:v>
                </c:pt>
                <c:pt idx="1">
                  <c:v>178666.66666666666</c:v>
                </c:pt>
                <c:pt idx="2">
                  <c:v>152666.66666666666</c:v>
                </c:pt>
                <c:pt idx="3">
                  <c:v>116666.66666666667</c:v>
                </c:pt>
                <c:pt idx="4">
                  <c:v>366666.66666666669</c:v>
                </c:pt>
                <c:pt idx="5">
                  <c:v>131666.66666666666</c:v>
                </c:pt>
                <c:pt idx="6">
                  <c:v>44666.666666666664</c:v>
                </c:pt>
                <c:pt idx="7">
                  <c:v>76666.666666666672</c:v>
                </c:pt>
                <c:pt idx="8">
                  <c:v>93666.666666666672</c:v>
                </c:pt>
                <c:pt idx="9">
                  <c:v>246666.66666666666</c:v>
                </c:pt>
                <c:pt idx="10">
                  <c:v>139666.66666666666</c:v>
                </c:pt>
                <c:pt idx="11">
                  <c:v>36666.666666666664</c:v>
                </c:pt>
              </c:numCache>
            </c:numRef>
          </c:val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100379.99933333334</c:v>
                </c:pt>
                <c:pt idx="1">
                  <c:v>67479.99933333334</c:v>
                </c:pt>
                <c:pt idx="2">
                  <c:v>459879.9993333334</c:v>
                </c:pt>
                <c:pt idx="3">
                  <c:v>67479.99933333334</c:v>
                </c:pt>
                <c:pt idx="4">
                  <c:v>409879.9993333334</c:v>
                </c:pt>
                <c:pt idx="5">
                  <c:v>467479.9993333334</c:v>
                </c:pt>
                <c:pt idx="6">
                  <c:v>234479.99933333331</c:v>
                </c:pt>
                <c:pt idx="7">
                  <c:v>309879.99933333334</c:v>
                </c:pt>
                <c:pt idx="8">
                  <c:v>67479.99933333334</c:v>
                </c:pt>
                <c:pt idx="9">
                  <c:v>365879.99933333334</c:v>
                </c:pt>
                <c:pt idx="10">
                  <c:v>67479.99933333334</c:v>
                </c:pt>
                <c:pt idx="11">
                  <c:v>607879.99933333322</c:v>
                </c:pt>
              </c:numCache>
            </c:numRef>
          </c:val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16333.333333333334</c:v>
                </c:pt>
                <c:pt idx="1">
                  <c:v>876333.33333333326</c:v>
                </c:pt>
                <c:pt idx="2">
                  <c:v>16333.333333333334</c:v>
                </c:pt>
                <c:pt idx="3">
                  <c:v>416333.33333333331</c:v>
                </c:pt>
                <c:pt idx="4">
                  <c:v>266333.33333333331</c:v>
                </c:pt>
                <c:pt idx="5">
                  <c:v>46333.333333333336</c:v>
                </c:pt>
                <c:pt idx="6">
                  <c:v>16333.333333333334</c:v>
                </c:pt>
                <c:pt idx="7">
                  <c:v>416333.33333333331</c:v>
                </c:pt>
                <c:pt idx="8">
                  <c:v>26333.333333333336</c:v>
                </c:pt>
                <c:pt idx="9">
                  <c:v>80333.333333333328</c:v>
                </c:pt>
                <c:pt idx="10">
                  <c:v>96333.333333333328</c:v>
                </c:pt>
                <c:pt idx="11">
                  <c:v>16333.333333333334</c:v>
                </c:pt>
              </c:numCache>
            </c:numRef>
          </c:val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36250</c:v>
                </c:pt>
                <c:pt idx="1">
                  <c:v>36250</c:v>
                </c:pt>
                <c:pt idx="2">
                  <c:v>86249.999999999985</c:v>
                </c:pt>
                <c:pt idx="3">
                  <c:v>36250</c:v>
                </c:pt>
                <c:pt idx="4">
                  <c:v>36250</c:v>
                </c:pt>
                <c:pt idx="5">
                  <c:v>86249.999999999985</c:v>
                </c:pt>
                <c:pt idx="6">
                  <c:v>36250</c:v>
                </c:pt>
                <c:pt idx="7">
                  <c:v>36250</c:v>
                </c:pt>
                <c:pt idx="8">
                  <c:v>86249.999999999985</c:v>
                </c:pt>
                <c:pt idx="9">
                  <c:v>36250</c:v>
                </c:pt>
                <c:pt idx="10">
                  <c:v>36250</c:v>
                </c:pt>
                <c:pt idx="11">
                  <c:v>86249.999999999985</c:v>
                </c:pt>
              </c:numCache>
            </c:numRef>
          </c:val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22500</c:v>
                </c:pt>
                <c:pt idx="1">
                  <c:v>22500</c:v>
                </c:pt>
                <c:pt idx="2">
                  <c:v>22500</c:v>
                </c:pt>
                <c:pt idx="3">
                  <c:v>22500</c:v>
                </c:pt>
                <c:pt idx="4">
                  <c:v>22500</c:v>
                </c:pt>
                <c:pt idx="5">
                  <c:v>22500</c:v>
                </c:pt>
                <c:pt idx="6">
                  <c:v>22500</c:v>
                </c:pt>
                <c:pt idx="7">
                  <c:v>22500</c:v>
                </c:pt>
                <c:pt idx="8">
                  <c:v>22500</c:v>
                </c:pt>
                <c:pt idx="9">
                  <c:v>22500</c:v>
                </c:pt>
                <c:pt idx="10">
                  <c:v>22500</c:v>
                </c:pt>
                <c:pt idx="11">
                  <c:v>22500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22464"/>
        <c:axId val="116524160"/>
      </c:barChart>
      <c:catAx>
        <c:axId val="950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652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2416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022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20887245845E-3"/>
          <c:y val="0.87368421052631584"/>
          <c:w val="0.99075785582255083"/>
          <c:h val="7.36842105263157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02613307503285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125317.34066666664</c:v>
                </c:pt>
                <c:pt idx="1">
                  <c:v>1166.6666666666665</c:v>
                </c:pt>
                <c:pt idx="2">
                  <c:v>61666.666666666664</c:v>
                </c:pt>
                <c:pt idx="3">
                  <c:v>100379.99933333334</c:v>
                </c:pt>
                <c:pt idx="4">
                  <c:v>16333.333333333334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724782793488254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124917.34066666664</c:v>
                </c:pt>
                <c:pt idx="1">
                  <c:v>22666.666666666668</c:v>
                </c:pt>
                <c:pt idx="2">
                  <c:v>178666.66666666666</c:v>
                </c:pt>
                <c:pt idx="3">
                  <c:v>67479.99933333334</c:v>
                </c:pt>
                <c:pt idx="4">
                  <c:v>876333.33333333326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124917.34066666664</c:v>
                </c:pt>
                <c:pt idx="1">
                  <c:v>1166.6666666666665</c:v>
                </c:pt>
                <c:pt idx="2">
                  <c:v>152666.66666666666</c:v>
                </c:pt>
                <c:pt idx="3">
                  <c:v>459879.9993333334</c:v>
                </c:pt>
                <c:pt idx="4">
                  <c:v>16333.333333333334</c:v>
                </c:pt>
                <c:pt idx="5">
                  <c:v>86249.999999999985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127117.34066666664</c:v>
                </c:pt>
                <c:pt idx="1">
                  <c:v>1166.6666666666665</c:v>
                </c:pt>
                <c:pt idx="2">
                  <c:v>116666.66666666667</c:v>
                </c:pt>
                <c:pt idx="3">
                  <c:v>67479.99933333334</c:v>
                </c:pt>
                <c:pt idx="4">
                  <c:v>416333.33333333331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124917.34066666664</c:v>
                </c:pt>
                <c:pt idx="1">
                  <c:v>1166.6666666666665</c:v>
                </c:pt>
                <c:pt idx="2">
                  <c:v>366666.66666666669</c:v>
                </c:pt>
                <c:pt idx="3">
                  <c:v>409879.9993333334</c:v>
                </c:pt>
                <c:pt idx="4">
                  <c:v>266333.33333333331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124917.34066666664</c:v>
                </c:pt>
                <c:pt idx="1">
                  <c:v>1166.6666666666665</c:v>
                </c:pt>
                <c:pt idx="2">
                  <c:v>131666.66666666666</c:v>
                </c:pt>
                <c:pt idx="3">
                  <c:v>467479.9993333334</c:v>
                </c:pt>
                <c:pt idx="4">
                  <c:v>46333.333333333336</c:v>
                </c:pt>
                <c:pt idx="5">
                  <c:v>86249.999999999985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125667.34066666664</c:v>
                </c:pt>
                <c:pt idx="1">
                  <c:v>1166.6666666666665</c:v>
                </c:pt>
                <c:pt idx="2">
                  <c:v>44666.666666666664</c:v>
                </c:pt>
                <c:pt idx="3">
                  <c:v>234479.99933333331</c:v>
                </c:pt>
                <c:pt idx="4">
                  <c:v>16333.333333333334</c:v>
                </c:pt>
                <c:pt idx="5">
                  <c:v>36250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22</xdr:row>
      <xdr:rowOff>47625</xdr:rowOff>
    </xdr:from>
    <xdr:to>
      <xdr:col>16</xdr:col>
      <xdr:colOff>600075</xdr:colOff>
      <xdr:row>44</xdr:row>
      <xdr:rowOff>104775</xdr:rowOff>
    </xdr:to>
    <xdr:graphicFrame macro="">
      <xdr:nvGraphicFramePr>
        <xdr:cNvPr id="3846" name="Chart 7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447675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/>
        <xdr:cNvGrpSpPr>
          <a:grpSpLocks/>
        </xdr:cNvGrpSpPr>
      </xdr:nvGrpSpPr>
      <xdr:grpSpPr bwMode="auto">
        <a:xfrm>
          <a:off x="447675" y="7742704"/>
          <a:ext cx="9358032" cy="6893299"/>
          <a:chOff x="7" y="817"/>
          <a:chExt cx="990" cy="747"/>
        </a:xfrm>
      </xdr:grpSpPr>
      <xdr:graphicFrame macro="">
        <xdr:nvGraphicFramePr>
          <xdr:cNvPr id="3847" name="Chart 775"/>
          <xdr:cNvGraphicFramePr>
            <a:graphicFrameLocks/>
          </xdr:cNvGraphicFramePr>
        </xdr:nvGraphicFramePr>
        <xdr:xfrm>
          <a:off x="7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/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/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/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/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/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/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/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/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/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/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/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31"/>
  <sheetViews>
    <sheetView showGridLines="0" tabSelected="1" zoomScaleNormal="100" zoomScaleSheetLayoutView="115" workbookViewId="0">
      <pane ySplit="4" topLeftCell="A206" activePane="bottomLeft" state="frozen"/>
      <selection pane="bottomLeft" activeCell="B13" sqref="B13"/>
    </sheetView>
  </sheetViews>
  <sheetFormatPr defaultRowHeight="12.75" x14ac:dyDescent="0.2"/>
  <cols>
    <col min="1" max="1" width="52.28515625" style="3" bestFit="1" customWidth="1"/>
    <col min="2" max="2" width="15.5703125" style="90" customWidth="1"/>
    <col min="3" max="3" width="11.85546875" style="73" bestFit="1" customWidth="1"/>
    <col min="4" max="13" width="10.7109375" style="73" customWidth="1"/>
    <col min="14" max="14" width="11.85546875" style="73" bestFit="1" customWidth="1"/>
    <col min="15" max="15" width="13.5703125" style="73" bestFit="1" customWidth="1"/>
    <col min="16" max="17" width="9.140625" style="3" customWidth="1"/>
    <col min="18" max="16384" width="9.140625" style="3"/>
  </cols>
  <sheetData>
    <row r="1" spans="1:15" s="2" customFormat="1" ht="35.1" customHeight="1" x14ac:dyDescent="0.2">
      <c r="A1" s="96" t="s">
        <v>62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s="8" customFormat="1" ht="18" customHeight="1" x14ac:dyDescent="0.2">
      <c r="A2" s="17"/>
      <c r="B2" s="77"/>
      <c r="C2" s="41"/>
      <c r="D2" s="41"/>
      <c r="E2" s="41"/>
      <c r="F2" s="41"/>
      <c r="G2" s="41"/>
      <c r="H2" s="42"/>
      <c r="I2" s="42"/>
      <c r="J2" s="42"/>
      <c r="K2" s="42"/>
      <c r="L2" s="42"/>
      <c r="M2" s="42"/>
      <c r="N2" s="42"/>
      <c r="O2" s="43"/>
    </row>
    <row r="3" spans="1:15" s="2" customFormat="1" ht="15" x14ac:dyDescent="0.25">
      <c r="A3" s="5"/>
      <c r="B3" s="78"/>
      <c r="C3" s="112" t="s">
        <v>281</v>
      </c>
      <c r="D3" s="112"/>
      <c r="E3" s="112"/>
      <c r="F3" s="113" t="s">
        <v>282</v>
      </c>
      <c r="G3" s="113"/>
      <c r="H3" s="113"/>
      <c r="I3" s="113"/>
      <c r="J3" s="113"/>
      <c r="K3" s="113"/>
      <c r="L3" s="113"/>
      <c r="M3" s="113"/>
      <c r="N3" s="113"/>
      <c r="O3" s="44"/>
    </row>
    <row r="4" spans="1:15" s="7" customFormat="1" ht="20.100000000000001" customHeight="1" x14ac:dyDescent="0.2">
      <c r="A4" s="6"/>
      <c r="B4" s="79"/>
      <c r="C4" s="45" t="s">
        <v>20</v>
      </c>
      <c r="D4" s="46" t="s">
        <v>21</v>
      </c>
      <c r="E4" s="45" t="s">
        <v>22</v>
      </c>
      <c r="F4" s="46" t="s">
        <v>23</v>
      </c>
      <c r="G4" s="45" t="s">
        <v>24</v>
      </c>
      <c r="H4" s="46" t="s">
        <v>25</v>
      </c>
      <c r="I4" s="45" t="s">
        <v>26</v>
      </c>
      <c r="J4" s="46" t="s">
        <v>27</v>
      </c>
      <c r="K4" s="45" t="s">
        <v>28</v>
      </c>
      <c r="L4" s="46" t="s">
        <v>29</v>
      </c>
      <c r="M4" s="45" t="s">
        <v>30</v>
      </c>
      <c r="N4" s="46" t="s">
        <v>31</v>
      </c>
      <c r="O4" s="45" t="s">
        <v>32</v>
      </c>
    </row>
    <row r="5" spans="1:15" s="7" customFormat="1" ht="6.95" customHeight="1" x14ac:dyDescent="0.2">
      <c r="A5" s="6"/>
      <c r="B5" s="79"/>
      <c r="C5" s="47"/>
      <c r="D5" s="46"/>
      <c r="E5" s="47"/>
      <c r="F5" s="46"/>
      <c r="G5" s="47"/>
      <c r="H5" s="46"/>
      <c r="I5" s="47"/>
      <c r="J5" s="46"/>
      <c r="K5" s="47"/>
      <c r="L5" s="46"/>
      <c r="M5" s="47"/>
      <c r="N5" s="46"/>
      <c r="O5" s="47"/>
    </row>
    <row r="6" spans="1:15" s="7" customFormat="1" ht="20.100000000000001" customHeight="1" x14ac:dyDescent="0.2">
      <c r="A6" s="97" t="s">
        <v>217</v>
      </c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s="7" customFormat="1" ht="6.95" customHeight="1" x14ac:dyDescent="0.2">
      <c r="A7" s="1"/>
      <c r="B7" s="80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s="8" customFormat="1" ht="15" customHeight="1" x14ac:dyDescent="0.2">
      <c r="A8" s="12" t="s">
        <v>63</v>
      </c>
      <c r="B8" s="81"/>
      <c r="C8" s="49"/>
      <c r="D8" s="49">
        <v>1500000</v>
      </c>
      <c r="E8" s="49">
        <v>1000000</v>
      </c>
      <c r="F8" s="49">
        <v>1000000</v>
      </c>
      <c r="G8" s="49">
        <v>1500000</v>
      </c>
      <c r="H8" s="49">
        <v>1000000</v>
      </c>
      <c r="I8" s="49">
        <v>1000000</v>
      </c>
      <c r="J8" s="49">
        <v>1000000</v>
      </c>
      <c r="K8" s="49">
        <v>500000</v>
      </c>
      <c r="L8" s="49">
        <v>500000</v>
      </c>
      <c r="M8" s="49">
        <v>500000</v>
      </c>
      <c r="N8" s="49">
        <v>500000</v>
      </c>
      <c r="O8" s="50">
        <f>SUM(C8:N8)</f>
        <v>10000000</v>
      </c>
    </row>
    <row r="9" spans="1:15" s="8" customFormat="1" ht="15" customHeight="1" x14ac:dyDescent="0.2">
      <c r="A9" s="12" t="s">
        <v>64</v>
      </c>
      <c r="B9" s="81"/>
      <c r="C9" s="49"/>
      <c r="D9" s="49">
        <v>4000</v>
      </c>
      <c r="E9" s="49">
        <v>4000</v>
      </c>
      <c r="F9" s="49">
        <v>4000</v>
      </c>
      <c r="G9" s="49">
        <v>4000</v>
      </c>
      <c r="H9" s="49">
        <v>4000</v>
      </c>
      <c r="I9" s="49">
        <v>4000</v>
      </c>
      <c r="J9" s="49">
        <v>4000</v>
      </c>
      <c r="K9" s="49">
        <v>4000</v>
      </c>
      <c r="L9" s="49">
        <v>4000</v>
      </c>
      <c r="M9" s="49">
        <v>4000</v>
      </c>
      <c r="N9" s="49">
        <v>4000</v>
      </c>
      <c r="O9" s="50">
        <f>SUM(C9:N9)</f>
        <v>44000</v>
      </c>
    </row>
    <row r="10" spans="1:15" s="8" customFormat="1" ht="15" customHeight="1" x14ac:dyDescent="0.2">
      <c r="A10" s="12" t="s">
        <v>65</v>
      </c>
      <c r="B10" s="81"/>
      <c r="C10" s="49"/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50">
        <f>SUM(C10:N10)</f>
        <v>0</v>
      </c>
    </row>
    <row r="11" spans="1:15" s="7" customFormat="1" ht="15" customHeight="1" x14ac:dyDescent="0.2">
      <c r="A11" s="12" t="s">
        <v>66</v>
      </c>
      <c r="B11" s="81"/>
      <c r="C11" s="51"/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2">
        <f>SUM(C11:N11)</f>
        <v>0</v>
      </c>
    </row>
    <row r="12" spans="1:15" s="7" customFormat="1" ht="6.95" customHeight="1" x14ac:dyDescent="0.2">
      <c r="A12" s="13"/>
      <c r="B12" s="81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4"/>
    </row>
    <row r="13" spans="1:15" s="8" customFormat="1" ht="15" customHeight="1" x14ac:dyDescent="0.2">
      <c r="A13" s="14" t="str">
        <f>"TOTAL "&amp;A6</f>
        <v>TOTAL ESTIMATED INCOME</v>
      </c>
      <c r="B13" s="82"/>
      <c r="C13" s="55">
        <f t="shared" ref="C13:O13" si="0">SUM(C8:C11)</f>
        <v>0</v>
      </c>
      <c r="D13" s="55">
        <f t="shared" si="0"/>
        <v>1504000</v>
      </c>
      <c r="E13" s="55">
        <f t="shared" si="0"/>
        <v>1004000</v>
      </c>
      <c r="F13" s="55">
        <f t="shared" si="0"/>
        <v>1004000</v>
      </c>
      <c r="G13" s="55">
        <f t="shared" si="0"/>
        <v>1504000</v>
      </c>
      <c r="H13" s="55">
        <f t="shared" si="0"/>
        <v>1004000</v>
      </c>
      <c r="I13" s="55">
        <f t="shared" si="0"/>
        <v>1004000</v>
      </c>
      <c r="J13" s="55">
        <f t="shared" si="0"/>
        <v>1004000</v>
      </c>
      <c r="K13" s="55">
        <f t="shared" si="0"/>
        <v>504000</v>
      </c>
      <c r="L13" s="55">
        <f t="shared" si="0"/>
        <v>504000</v>
      </c>
      <c r="M13" s="55">
        <f t="shared" si="0"/>
        <v>504000</v>
      </c>
      <c r="N13" s="55">
        <f t="shared" si="0"/>
        <v>504000</v>
      </c>
      <c r="O13" s="55">
        <f t="shared" si="0"/>
        <v>10044000</v>
      </c>
    </row>
    <row r="14" spans="1:15" s="7" customFormat="1" ht="6.95" customHeight="1" x14ac:dyDescent="0.2">
      <c r="A14" s="9"/>
      <c r="B14" s="8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s="7" customFormat="1" ht="6.95" customHeight="1" x14ac:dyDescent="0.2">
      <c r="A15" s="9"/>
      <c r="B15" s="8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5" s="7" customFormat="1" ht="20.100000000000001" customHeight="1" x14ac:dyDescent="0.2">
      <c r="A16" s="99" t="s">
        <v>19</v>
      </c>
      <c r="B16" s="99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</row>
    <row r="17" spans="1:15" s="7" customFormat="1" ht="6.95" customHeight="1" x14ac:dyDescent="0.2">
      <c r="A17" s="1"/>
      <c r="B17" s="80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 s="7" customFormat="1" ht="18" customHeight="1" x14ac:dyDescent="0.2">
      <c r="A18" s="94" t="s">
        <v>67</v>
      </c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</row>
    <row r="19" spans="1:15" s="7" customFormat="1" ht="6.95" customHeight="1" x14ac:dyDescent="0.2">
      <c r="A19" s="10"/>
      <c r="B19" s="84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 spans="1:15" s="8" customFormat="1" ht="15" customHeight="1" x14ac:dyDescent="0.2">
      <c r="A20" s="12" t="s">
        <v>68</v>
      </c>
      <c r="B20" s="81" t="s">
        <v>218</v>
      </c>
      <c r="C20" s="58">
        <v>84620</v>
      </c>
      <c r="D20" s="58">
        <v>84620</v>
      </c>
      <c r="E20" s="58">
        <v>84620</v>
      </c>
      <c r="F20" s="58">
        <v>84620</v>
      </c>
      <c r="G20" s="58">
        <v>84620</v>
      </c>
      <c r="H20" s="58">
        <v>84620</v>
      </c>
      <c r="I20" s="58">
        <v>84620</v>
      </c>
      <c r="J20" s="58">
        <v>84620</v>
      </c>
      <c r="K20" s="58">
        <v>84620</v>
      </c>
      <c r="L20" s="58">
        <v>84620</v>
      </c>
      <c r="M20" s="58">
        <v>84620</v>
      </c>
      <c r="N20" s="58">
        <v>84620</v>
      </c>
      <c r="O20" s="59">
        <f>SUM(C20:N20)</f>
        <v>1015440</v>
      </c>
    </row>
    <row r="21" spans="1:15" s="7" customFormat="1" ht="15" customHeight="1" x14ac:dyDescent="0.2">
      <c r="A21" s="12" t="s">
        <v>69</v>
      </c>
      <c r="B21" s="81" t="s">
        <v>69</v>
      </c>
      <c r="C21" s="60">
        <v>200</v>
      </c>
      <c r="D21" s="60">
        <v>200</v>
      </c>
      <c r="E21" s="60">
        <v>200</v>
      </c>
      <c r="F21" s="60">
        <v>200</v>
      </c>
      <c r="G21" s="60">
        <v>200</v>
      </c>
      <c r="H21" s="60">
        <v>200</v>
      </c>
      <c r="I21" s="60">
        <v>200</v>
      </c>
      <c r="J21" s="60">
        <v>200</v>
      </c>
      <c r="K21" s="60">
        <v>200</v>
      </c>
      <c r="L21" s="60">
        <v>200</v>
      </c>
      <c r="M21" s="60">
        <v>200</v>
      </c>
      <c r="N21" s="60">
        <v>200</v>
      </c>
      <c r="O21" s="59">
        <f t="shared" ref="O21:O58" si="1">SUM(C21:N21)</f>
        <v>2400</v>
      </c>
    </row>
    <row r="22" spans="1:15" s="7" customFormat="1" ht="15" customHeight="1" x14ac:dyDescent="0.2">
      <c r="A22" s="12" t="s">
        <v>70</v>
      </c>
      <c r="B22" s="81" t="s">
        <v>219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126930</v>
      </c>
      <c r="O22" s="59">
        <f t="shared" si="1"/>
        <v>126930</v>
      </c>
    </row>
    <row r="23" spans="1:15" s="7" customFormat="1" ht="15" customHeight="1" x14ac:dyDescent="0.2">
      <c r="A23" s="12" t="s">
        <v>71</v>
      </c>
      <c r="B23" s="81" t="s">
        <v>71</v>
      </c>
      <c r="C23" s="60">
        <v>12375.675000000003</v>
      </c>
      <c r="D23" s="60">
        <v>12375.675000000003</v>
      </c>
      <c r="E23" s="60">
        <v>12375.675000000003</v>
      </c>
      <c r="F23" s="60">
        <v>12375.675000000003</v>
      </c>
      <c r="G23" s="60">
        <v>12375.675000000003</v>
      </c>
      <c r="H23" s="60">
        <v>12375.675000000003</v>
      </c>
      <c r="I23" s="60">
        <v>12375.675000000003</v>
      </c>
      <c r="J23" s="60">
        <v>12375.675000000003</v>
      </c>
      <c r="K23" s="60">
        <v>12375.675000000003</v>
      </c>
      <c r="L23" s="60">
        <v>12375.675000000003</v>
      </c>
      <c r="M23" s="60">
        <v>12375.675000000003</v>
      </c>
      <c r="N23" s="60">
        <v>12375.675000000003</v>
      </c>
      <c r="O23" s="59">
        <f t="shared" si="1"/>
        <v>148508.10000000003</v>
      </c>
    </row>
    <row r="24" spans="1:15" s="7" customFormat="1" ht="15" customHeight="1" x14ac:dyDescent="0.2">
      <c r="A24" s="12" t="s">
        <v>72</v>
      </c>
      <c r="B24" s="81" t="s">
        <v>72</v>
      </c>
      <c r="C24" s="60">
        <v>1000</v>
      </c>
      <c r="D24" s="60">
        <v>1000</v>
      </c>
      <c r="E24" s="60">
        <v>1000</v>
      </c>
      <c r="F24" s="60">
        <v>1000</v>
      </c>
      <c r="G24" s="60">
        <v>1000</v>
      </c>
      <c r="H24" s="60">
        <v>1000</v>
      </c>
      <c r="I24" s="60">
        <v>1000</v>
      </c>
      <c r="J24" s="60">
        <v>1000</v>
      </c>
      <c r="K24" s="60">
        <v>1000</v>
      </c>
      <c r="L24" s="60">
        <v>1000</v>
      </c>
      <c r="M24" s="60">
        <v>1000</v>
      </c>
      <c r="N24" s="60">
        <v>1000</v>
      </c>
      <c r="O24" s="59">
        <f t="shared" si="1"/>
        <v>12000</v>
      </c>
    </row>
    <row r="25" spans="1:15" s="7" customFormat="1" ht="15" customHeight="1" x14ac:dyDescent="0.2">
      <c r="A25" s="12" t="s">
        <v>73</v>
      </c>
      <c r="B25" s="81" t="s">
        <v>73</v>
      </c>
      <c r="C25" s="60">
        <v>500</v>
      </c>
      <c r="D25" s="60">
        <v>500</v>
      </c>
      <c r="E25" s="60">
        <v>500</v>
      </c>
      <c r="F25" s="60">
        <v>500</v>
      </c>
      <c r="G25" s="60">
        <v>500</v>
      </c>
      <c r="H25" s="60">
        <v>500</v>
      </c>
      <c r="I25" s="60">
        <v>500</v>
      </c>
      <c r="J25" s="60">
        <v>500</v>
      </c>
      <c r="K25" s="60">
        <v>500</v>
      </c>
      <c r="L25" s="60">
        <v>500</v>
      </c>
      <c r="M25" s="60">
        <v>500</v>
      </c>
      <c r="N25" s="60">
        <v>500</v>
      </c>
      <c r="O25" s="59">
        <f t="shared" si="1"/>
        <v>6000</v>
      </c>
    </row>
    <row r="26" spans="1:15" s="7" customFormat="1" ht="15" customHeight="1" x14ac:dyDescent="0.2">
      <c r="A26" s="12" t="s">
        <v>74</v>
      </c>
      <c r="B26" s="81" t="s">
        <v>220</v>
      </c>
      <c r="C26" s="60">
        <v>150</v>
      </c>
      <c r="D26" s="60">
        <v>150</v>
      </c>
      <c r="E26" s="60">
        <v>150</v>
      </c>
      <c r="F26" s="60">
        <v>150</v>
      </c>
      <c r="G26" s="60">
        <v>150</v>
      </c>
      <c r="H26" s="60">
        <v>150</v>
      </c>
      <c r="I26" s="60">
        <v>150</v>
      </c>
      <c r="J26" s="60">
        <v>150</v>
      </c>
      <c r="K26" s="60">
        <v>150</v>
      </c>
      <c r="L26" s="60">
        <v>150</v>
      </c>
      <c r="M26" s="60">
        <v>150</v>
      </c>
      <c r="N26" s="60">
        <v>150</v>
      </c>
      <c r="O26" s="59">
        <f t="shared" si="1"/>
        <v>1800</v>
      </c>
    </row>
    <row r="27" spans="1:15" s="7" customFormat="1" ht="15" customHeight="1" x14ac:dyDescent="0.2">
      <c r="A27" s="12" t="s">
        <v>0</v>
      </c>
      <c r="B27" s="81" t="s">
        <v>0</v>
      </c>
      <c r="C27" s="60">
        <v>2333.3333333333335</v>
      </c>
      <c r="D27" s="60">
        <v>2333.3333333333335</v>
      </c>
      <c r="E27" s="60">
        <v>2333.3333333333335</v>
      </c>
      <c r="F27" s="60">
        <v>2333.3333333333335</v>
      </c>
      <c r="G27" s="60">
        <v>2333.3333333333335</v>
      </c>
      <c r="H27" s="60">
        <v>2333.3333333333335</v>
      </c>
      <c r="I27" s="60">
        <v>2333.3333333333335</v>
      </c>
      <c r="J27" s="60">
        <v>2333.3333333333335</v>
      </c>
      <c r="K27" s="60">
        <v>2333.3333333333335</v>
      </c>
      <c r="L27" s="60">
        <v>2333.3333333333335</v>
      </c>
      <c r="M27" s="60">
        <v>2333.3333333333335</v>
      </c>
      <c r="N27" s="60">
        <v>2333.3333333333335</v>
      </c>
      <c r="O27" s="59">
        <f t="shared" si="1"/>
        <v>27999.999999999996</v>
      </c>
    </row>
    <row r="28" spans="1:15" s="7" customFormat="1" ht="15" customHeight="1" x14ac:dyDescent="0.2">
      <c r="A28" s="12" t="s">
        <v>75</v>
      </c>
      <c r="B28" s="81" t="s">
        <v>221</v>
      </c>
      <c r="C28" s="60">
        <v>433.33333333333331</v>
      </c>
      <c r="D28" s="60">
        <v>433.33333333333331</v>
      </c>
      <c r="E28" s="60">
        <v>433.33333333333331</v>
      </c>
      <c r="F28" s="60">
        <v>433.33333333333331</v>
      </c>
      <c r="G28" s="60">
        <v>433.33333333333331</v>
      </c>
      <c r="H28" s="60">
        <v>433.33333333333331</v>
      </c>
      <c r="I28" s="60">
        <v>433.33333333333331</v>
      </c>
      <c r="J28" s="60">
        <v>433.33333333333331</v>
      </c>
      <c r="K28" s="60">
        <v>433.33333333333331</v>
      </c>
      <c r="L28" s="60">
        <v>433.33333333333331</v>
      </c>
      <c r="M28" s="60">
        <v>433.33333333333331</v>
      </c>
      <c r="N28" s="60">
        <v>433.33333333333331</v>
      </c>
      <c r="O28" s="59">
        <f t="shared" si="1"/>
        <v>5200</v>
      </c>
    </row>
    <row r="29" spans="1:15" s="7" customFormat="1" ht="15" customHeight="1" x14ac:dyDescent="0.2">
      <c r="A29" s="12" t="s">
        <v>76</v>
      </c>
      <c r="B29" s="81" t="s">
        <v>222</v>
      </c>
      <c r="C29" s="60">
        <v>1666.6659999999999</v>
      </c>
      <c r="D29" s="60">
        <v>1666.6659999999999</v>
      </c>
      <c r="E29" s="60">
        <v>1666.6659999999999</v>
      </c>
      <c r="F29" s="60">
        <v>1666.6659999999999</v>
      </c>
      <c r="G29" s="60">
        <v>1666.6659999999999</v>
      </c>
      <c r="H29" s="60">
        <v>1666.6659999999999</v>
      </c>
      <c r="I29" s="60">
        <v>1666.6659999999999</v>
      </c>
      <c r="J29" s="60">
        <v>1666.6659999999999</v>
      </c>
      <c r="K29" s="60">
        <v>1666.6659999999999</v>
      </c>
      <c r="L29" s="60">
        <v>1666.6659999999999</v>
      </c>
      <c r="M29" s="60">
        <v>1666.6659999999999</v>
      </c>
      <c r="N29" s="60">
        <v>1666.6659999999999</v>
      </c>
      <c r="O29" s="59">
        <f t="shared" si="1"/>
        <v>19999.991999999998</v>
      </c>
    </row>
    <row r="30" spans="1:15" s="7" customFormat="1" ht="15" customHeight="1" x14ac:dyDescent="0.2">
      <c r="A30" s="12" t="s">
        <v>77</v>
      </c>
      <c r="B30" s="81" t="s">
        <v>77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8000</v>
      </c>
      <c r="L30" s="60">
        <v>0</v>
      </c>
      <c r="M30" s="60">
        <v>0</v>
      </c>
      <c r="N30" s="60"/>
      <c r="O30" s="59">
        <f t="shared" si="1"/>
        <v>8000</v>
      </c>
    </row>
    <row r="31" spans="1:15" s="7" customFormat="1" ht="15" customHeight="1" x14ac:dyDescent="0.2">
      <c r="A31" s="12" t="s">
        <v>79</v>
      </c>
      <c r="B31" s="81" t="s">
        <v>223</v>
      </c>
      <c r="C31" s="60">
        <v>1943.3329999999999</v>
      </c>
      <c r="D31" s="60">
        <v>1943.3329999999999</v>
      </c>
      <c r="E31" s="60">
        <v>1943.3329999999999</v>
      </c>
      <c r="F31" s="60">
        <v>1943.3329999999999</v>
      </c>
      <c r="G31" s="60">
        <v>1943.3329999999999</v>
      </c>
      <c r="H31" s="60">
        <v>1943.3329999999999</v>
      </c>
      <c r="I31" s="60">
        <v>1943.3329999999999</v>
      </c>
      <c r="J31" s="60">
        <v>1943.3329999999999</v>
      </c>
      <c r="K31" s="60">
        <v>1943.3329999999999</v>
      </c>
      <c r="L31" s="60">
        <v>1943.3329999999999</v>
      </c>
      <c r="M31" s="60">
        <v>1943.3329999999999</v>
      </c>
      <c r="N31" s="60">
        <v>1943.3329999999999</v>
      </c>
      <c r="O31" s="59">
        <f t="shared" si="1"/>
        <v>23319.995999999996</v>
      </c>
    </row>
    <row r="32" spans="1:15" s="7" customFormat="1" ht="15" customHeight="1" x14ac:dyDescent="0.2">
      <c r="A32" s="12" t="s">
        <v>80</v>
      </c>
      <c r="B32" s="81" t="s">
        <v>224</v>
      </c>
      <c r="C32" s="60">
        <v>1060</v>
      </c>
      <c r="D32" s="60">
        <v>1060</v>
      </c>
      <c r="E32" s="60">
        <v>1060</v>
      </c>
      <c r="F32" s="60">
        <v>1060</v>
      </c>
      <c r="G32" s="60">
        <v>1060</v>
      </c>
      <c r="H32" s="60">
        <v>1060</v>
      </c>
      <c r="I32" s="60">
        <v>1060</v>
      </c>
      <c r="J32" s="60">
        <v>1060</v>
      </c>
      <c r="K32" s="60">
        <v>1060</v>
      </c>
      <c r="L32" s="60">
        <v>1060</v>
      </c>
      <c r="M32" s="60">
        <v>1060</v>
      </c>
      <c r="N32" s="60">
        <v>1060</v>
      </c>
      <c r="O32" s="59">
        <f t="shared" si="1"/>
        <v>12720</v>
      </c>
    </row>
    <row r="33" spans="1:15" s="7" customFormat="1" ht="15" customHeight="1" x14ac:dyDescent="0.2">
      <c r="A33" s="12" t="s">
        <v>81</v>
      </c>
      <c r="B33" s="81" t="s">
        <v>225</v>
      </c>
      <c r="C33" s="60">
        <v>8583.3333333333339</v>
      </c>
      <c r="D33" s="60">
        <v>8583.3333333333339</v>
      </c>
      <c r="E33" s="60">
        <v>8583.3333333333339</v>
      </c>
      <c r="F33" s="60">
        <v>8583.3333333333339</v>
      </c>
      <c r="G33" s="60">
        <v>8583.3333333333339</v>
      </c>
      <c r="H33" s="60">
        <v>8583.3333333333339</v>
      </c>
      <c r="I33" s="60">
        <v>8583.3333333333339</v>
      </c>
      <c r="J33" s="60">
        <v>8583.3333333333339</v>
      </c>
      <c r="K33" s="60">
        <v>8583.3333333333339</v>
      </c>
      <c r="L33" s="60">
        <v>8583.3333333333339</v>
      </c>
      <c r="M33" s="60">
        <v>8583.3333333333339</v>
      </c>
      <c r="N33" s="60">
        <v>8583.3333333333339</v>
      </c>
      <c r="O33" s="59">
        <f t="shared" si="1"/>
        <v>102999.99999999999</v>
      </c>
    </row>
    <row r="34" spans="1:15" s="7" customFormat="1" ht="15" customHeight="1" x14ac:dyDescent="0.2">
      <c r="A34" s="12" t="s">
        <v>82</v>
      </c>
      <c r="B34" s="81" t="s">
        <v>82</v>
      </c>
      <c r="C34" s="60"/>
      <c r="D34" s="60"/>
      <c r="E34" s="60"/>
      <c r="F34" s="60"/>
      <c r="G34" s="60"/>
      <c r="H34" s="60"/>
      <c r="I34" s="60"/>
      <c r="J34" s="60"/>
      <c r="K34" s="60"/>
      <c r="L34" s="60">
        <v>8500</v>
      </c>
      <c r="M34" s="60"/>
      <c r="N34" s="60"/>
      <c r="O34" s="59">
        <f t="shared" si="1"/>
        <v>8500</v>
      </c>
    </row>
    <row r="35" spans="1:15" s="7" customFormat="1" ht="15" customHeight="1" x14ac:dyDescent="0.2">
      <c r="A35" s="12" t="s">
        <v>83</v>
      </c>
      <c r="B35" s="81" t="s">
        <v>226</v>
      </c>
      <c r="C35" s="60">
        <v>2208.3333333333335</v>
      </c>
      <c r="D35" s="60">
        <v>2208.3333333333335</v>
      </c>
      <c r="E35" s="60">
        <v>2208.3333333333335</v>
      </c>
      <c r="F35" s="60">
        <v>2208.3333333333335</v>
      </c>
      <c r="G35" s="60">
        <v>2208.3333333333335</v>
      </c>
      <c r="H35" s="60">
        <v>2208.3333333333335</v>
      </c>
      <c r="I35" s="60">
        <v>2208.3333333333335</v>
      </c>
      <c r="J35" s="60">
        <v>2208.3333333333335</v>
      </c>
      <c r="K35" s="60">
        <v>2208.3333333333335</v>
      </c>
      <c r="L35" s="60">
        <v>2208.3333333333335</v>
      </c>
      <c r="M35" s="60">
        <v>2208.3333333333335</v>
      </c>
      <c r="N35" s="60">
        <v>2208.3333333333335</v>
      </c>
      <c r="O35" s="59">
        <f t="shared" si="1"/>
        <v>26499.999999999996</v>
      </c>
    </row>
    <row r="36" spans="1:15" s="7" customFormat="1" ht="15" customHeight="1" x14ac:dyDescent="0.2">
      <c r="A36" s="12" t="s">
        <v>84</v>
      </c>
      <c r="B36" s="81" t="s">
        <v>84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8500</v>
      </c>
      <c r="N36" s="60">
        <v>0</v>
      </c>
      <c r="O36" s="59">
        <f t="shared" si="1"/>
        <v>8500</v>
      </c>
    </row>
    <row r="37" spans="1:15" s="7" customFormat="1" ht="15" customHeight="1" x14ac:dyDescent="0.2">
      <c r="A37" s="12" t="s">
        <v>85</v>
      </c>
      <c r="B37" s="81" t="s">
        <v>227</v>
      </c>
      <c r="C37" s="60">
        <v>1250</v>
      </c>
      <c r="D37" s="60">
        <v>1250</v>
      </c>
      <c r="E37" s="60">
        <v>1250</v>
      </c>
      <c r="F37" s="60">
        <v>1250</v>
      </c>
      <c r="G37" s="60">
        <v>1250</v>
      </c>
      <c r="H37" s="60">
        <v>1250</v>
      </c>
      <c r="I37" s="60">
        <v>1250</v>
      </c>
      <c r="J37" s="60">
        <v>1250</v>
      </c>
      <c r="K37" s="60">
        <v>1250</v>
      </c>
      <c r="L37" s="60">
        <v>1250</v>
      </c>
      <c r="M37" s="60">
        <v>1250</v>
      </c>
      <c r="N37" s="60">
        <v>1250</v>
      </c>
      <c r="O37" s="59">
        <f t="shared" si="1"/>
        <v>15000</v>
      </c>
    </row>
    <row r="38" spans="1:15" s="7" customFormat="1" ht="15" customHeight="1" x14ac:dyDescent="0.2">
      <c r="A38" s="12" t="s">
        <v>86</v>
      </c>
      <c r="B38" s="81" t="s">
        <v>228</v>
      </c>
      <c r="C38" s="60">
        <v>500</v>
      </c>
      <c r="D38" s="60">
        <v>500</v>
      </c>
      <c r="E38" s="60">
        <v>500</v>
      </c>
      <c r="F38" s="60">
        <v>500</v>
      </c>
      <c r="G38" s="60">
        <v>500</v>
      </c>
      <c r="H38" s="60">
        <v>500</v>
      </c>
      <c r="I38" s="60">
        <v>500</v>
      </c>
      <c r="J38" s="60">
        <v>500</v>
      </c>
      <c r="K38" s="60">
        <v>500</v>
      </c>
      <c r="L38" s="60">
        <v>500</v>
      </c>
      <c r="M38" s="60">
        <v>500</v>
      </c>
      <c r="N38" s="60">
        <v>500</v>
      </c>
      <c r="O38" s="59">
        <f t="shared" si="1"/>
        <v>6000</v>
      </c>
    </row>
    <row r="39" spans="1:15" s="7" customFormat="1" ht="15" customHeight="1" x14ac:dyDescent="0.2">
      <c r="A39" s="12" t="s">
        <v>87</v>
      </c>
      <c r="B39" s="81" t="s">
        <v>229</v>
      </c>
      <c r="C39" s="60">
        <v>1060</v>
      </c>
      <c r="D39" s="60">
        <v>1060</v>
      </c>
      <c r="E39" s="60">
        <v>1060</v>
      </c>
      <c r="F39" s="60">
        <v>1060</v>
      </c>
      <c r="G39" s="60">
        <v>1060</v>
      </c>
      <c r="H39" s="60">
        <v>1060</v>
      </c>
      <c r="I39" s="60">
        <v>1060</v>
      </c>
      <c r="J39" s="60">
        <v>1060</v>
      </c>
      <c r="K39" s="60">
        <v>1060</v>
      </c>
      <c r="L39" s="60">
        <v>1060</v>
      </c>
      <c r="M39" s="60">
        <v>1060</v>
      </c>
      <c r="N39" s="60">
        <v>1060</v>
      </c>
      <c r="O39" s="59">
        <f t="shared" si="1"/>
        <v>12720</v>
      </c>
    </row>
    <row r="40" spans="1:15" s="7" customFormat="1" ht="15" customHeight="1" x14ac:dyDescent="0.2">
      <c r="A40" s="12" t="s">
        <v>88</v>
      </c>
      <c r="B40" s="81" t="s">
        <v>230</v>
      </c>
      <c r="C40" s="60">
        <v>166.66666666666666</v>
      </c>
      <c r="D40" s="60">
        <v>166.66666666666666</v>
      </c>
      <c r="E40" s="60">
        <v>166.66666666666666</v>
      </c>
      <c r="F40" s="60">
        <v>166.66666666666666</v>
      </c>
      <c r="G40" s="60">
        <v>166.66666666666666</v>
      </c>
      <c r="H40" s="60">
        <v>166.66666666666666</v>
      </c>
      <c r="I40" s="60">
        <v>166.66666666666666</v>
      </c>
      <c r="J40" s="60">
        <v>166.66666666666666</v>
      </c>
      <c r="K40" s="60">
        <v>166.66666666666666</v>
      </c>
      <c r="L40" s="60">
        <v>166.66666666666666</v>
      </c>
      <c r="M40" s="60">
        <v>166.66666666666666</v>
      </c>
      <c r="N40" s="60">
        <v>166.66666666666666</v>
      </c>
      <c r="O40" s="59">
        <f t="shared" si="1"/>
        <v>2000.0000000000002</v>
      </c>
    </row>
    <row r="41" spans="1:15" s="7" customFormat="1" ht="15" customHeight="1" x14ac:dyDescent="0.2">
      <c r="A41" s="12" t="s">
        <v>89</v>
      </c>
      <c r="B41" s="81" t="s">
        <v>231</v>
      </c>
      <c r="C41" s="60">
        <v>2166.6666666666665</v>
      </c>
      <c r="D41" s="60">
        <v>2166.6666666666665</v>
      </c>
      <c r="E41" s="60">
        <v>2166.6666666666665</v>
      </c>
      <c r="F41" s="60">
        <v>2166.6666666666665</v>
      </c>
      <c r="G41" s="60">
        <v>2166.6666666666665</v>
      </c>
      <c r="H41" s="60">
        <v>2166.6666666666665</v>
      </c>
      <c r="I41" s="60">
        <v>2166.6666666666665</v>
      </c>
      <c r="J41" s="60">
        <v>2166.6666666666665</v>
      </c>
      <c r="K41" s="60">
        <v>2166.6666666666665</v>
      </c>
      <c r="L41" s="60">
        <v>2166.6666666666665</v>
      </c>
      <c r="M41" s="60">
        <v>2166.6666666666665</v>
      </c>
      <c r="N41" s="60">
        <v>2166.6666666666665</v>
      </c>
      <c r="O41" s="59">
        <f t="shared" si="1"/>
        <v>26000.000000000004</v>
      </c>
    </row>
    <row r="42" spans="1:15" s="7" customFormat="1" ht="15" customHeight="1" x14ac:dyDescent="0.2">
      <c r="A42" s="12" t="s">
        <v>90</v>
      </c>
      <c r="B42" s="81" t="s">
        <v>232</v>
      </c>
      <c r="C42" s="60">
        <v>108.33333333333333</v>
      </c>
      <c r="D42" s="60">
        <v>108.33333333333333</v>
      </c>
      <c r="E42" s="60">
        <v>108.33333333333333</v>
      </c>
      <c r="F42" s="60">
        <v>108.33333333333333</v>
      </c>
      <c r="G42" s="60">
        <v>108.33333333333333</v>
      </c>
      <c r="H42" s="60">
        <v>108.33333333333333</v>
      </c>
      <c r="I42" s="60">
        <v>108.33333333333333</v>
      </c>
      <c r="J42" s="60">
        <v>108.33333333333333</v>
      </c>
      <c r="K42" s="60">
        <v>108.33333333333333</v>
      </c>
      <c r="L42" s="60">
        <v>108.33333333333333</v>
      </c>
      <c r="M42" s="60">
        <v>108.33333333333333</v>
      </c>
      <c r="N42" s="60">
        <v>108.33333333333333</v>
      </c>
      <c r="O42" s="59">
        <f t="shared" si="1"/>
        <v>1300</v>
      </c>
    </row>
    <row r="43" spans="1:15" s="7" customFormat="1" ht="15" customHeight="1" x14ac:dyDescent="0.2">
      <c r="A43" s="12" t="s">
        <v>91</v>
      </c>
      <c r="B43" s="81" t="s">
        <v>233</v>
      </c>
      <c r="C43" s="60">
        <v>133.33333333333334</v>
      </c>
      <c r="D43" s="60">
        <v>133.33333333333334</v>
      </c>
      <c r="E43" s="60">
        <v>133.33333333333334</v>
      </c>
      <c r="F43" s="60">
        <v>133.33333333333334</v>
      </c>
      <c r="G43" s="60">
        <v>133.33333333333334</v>
      </c>
      <c r="H43" s="60">
        <v>133.33333333333334</v>
      </c>
      <c r="I43" s="60">
        <v>133.33333333333334</v>
      </c>
      <c r="J43" s="60">
        <v>133.33333333333334</v>
      </c>
      <c r="K43" s="60">
        <v>133.33333333333334</v>
      </c>
      <c r="L43" s="60">
        <v>133.33333333333334</v>
      </c>
      <c r="M43" s="60">
        <v>133.33333333333334</v>
      </c>
      <c r="N43" s="60">
        <v>133.33333333333334</v>
      </c>
      <c r="O43" s="59">
        <f t="shared" si="1"/>
        <v>1599.9999999999998</v>
      </c>
    </row>
    <row r="44" spans="1:15" s="7" customFormat="1" ht="15" customHeight="1" x14ac:dyDescent="0.2">
      <c r="A44" s="12" t="s">
        <v>92</v>
      </c>
      <c r="B44" s="81" t="s">
        <v>234</v>
      </c>
      <c r="C44" s="60">
        <v>500</v>
      </c>
      <c r="D44" s="60">
        <v>500</v>
      </c>
      <c r="E44" s="60">
        <v>500</v>
      </c>
      <c r="F44" s="60">
        <v>500</v>
      </c>
      <c r="G44" s="60">
        <v>500</v>
      </c>
      <c r="H44" s="60">
        <v>500</v>
      </c>
      <c r="I44" s="60">
        <v>500</v>
      </c>
      <c r="J44" s="60">
        <v>500</v>
      </c>
      <c r="K44" s="60">
        <v>500</v>
      </c>
      <c r="L44" s="60">
        <v>500</v>
      </c>
      <c r="M44" s="60">
        <v>500</v>
      </c>
      <c r="N44" s="60">
        <v>500</v>
      </c>
      <c r="O44" s="59">
        <f t="shared" si="1"/>
        <v>6000</v>
      </c>
    </row>
    <row r="45" spans="1:15" s="7" customFormat="1" ht="15" customHeight="1" x14ac:dyDescent="0.2">
      <c r="A45" s="12" t="s">
        <v>93</v>
      </c>
      <c r="B45" s="81" t="s">
        <v>93</v>
      </c>
      <c r="C45" s="60">
        <v>91.666666666666671</v>
      </c>
      <c r="D45" s="60">
        <v>91.666666666666671</v>
      </c>
      <c r="E45" s="60">
        <v>91.666666666666671</v>
      </c>
      <c r="F45" s="60">
        <v>91.666666666666671</v>
      </c>
      <c r="G45" s="60">
        <v>91.666666666666671</v>
      </c>
      <c r="H45" s="60">
        <v>91.666666666666671</v>
      </c>
      <c r="I45" s="60">
        <v>91.666666666666671</v>
      </c>
      <c r="J45" s="60">
        <v>91.666666666666671</v>
      </c>
      <c r="K45" s="60">
        <v>91.666666666666671</v>
      </c>
      <c r="L45" s="60">
        <v>91.666666666666671</v>
      </c>
      <c r="M45" s="60">
        <v>91.666666666666671</v>
      </c>
      <c r="N45" s="60">
        <v>91.666666666666671</v>
      </c>
      <c r="O45" s="59">
        <f t="shared" si="1"/>
        <v>1099.9999999999998</v>
      </c>
    </row>
    <row r="46" spans="1:15" s="7" customFormat="1" ht="15" customHeight="1" x14ac:dyDescent="0.2">
      <c r="A46" s="12" t="s">
        <v>94</v>
      </c>
      <c r="B46" s="81" t="s">
        <v>235</v>
      </c>
      <c r="C46" s="60">
        <v>83.333333333333329</v>
      </c>
      <c r="D46" s="60">
        <v>83.333333333333329</v>
      </c>
      <c r="E46" s="60">
        <v>83.333333333333329</v>
      </c>
      <c r="F46" s="60">
        <v>83.333333333333329</v>
      </c>
      <c r="G46" s="60">
        <v>83.333333333333329</v>
      </c>
      <c r="H46" s="60">
        <v>83.333333333333329</v>
      </c>
      <c r="I46" s="60">
        <v>83.333333333333329</v>
      </c>
      <c r="J46" s="60">
        <v>83.333333333333329</v>
      </c>
      <c r="K46" s="60">
        <v>83.333333333333329</v>
      </c>
      <c r="L46" s="60">
        <v>83.333333333333329</v>
      </c>
      <c r="M46" s="60">
        <v>83.333333333333329</v>
      </c>
      <c r="N46" s="60">
        <v>83.333333333333329</v>
      </c>
      <c r="O46" s="59">
        <f t="shared" si="1"/>
        <v>1000.0000000000001</v>
      </c>
    </row>
    <row r="47" spans="1:15" s="7" customFormat="1" ht="15" customHeight="1" x14ac:dyDescent="0.2">
      <c r="A47" s="12" t="s">
        <v>95</v>
      </c>
      <c r="B47" s="81" t="s">
        <v>236</v>
      </c>
      <c r="C47" s="60">
        <v>458.33333333333331</v>
      </c>
      <c r="D47" s="60">
        <v>458.33333333333331</v>
      </c>
      <c r="E47" s="60">
        <v>458.33333333333331</v>
      </c>
      <c r="F47" s="60">
        <v>458.33333333333331</v>
      </c>
      <c r="G47" s="60">
        <v>458.33333333333331</v>
      </c>
      <c r="H47" s="60">
        <v>458.33333333333331</v>
      </c>
      <c r="I47" s="60">
        <v>458.33333333333331</v>
      </c>
      <c r="J47" s="60">
        <v>458.33333333333331</v>
      </c>
      <c r="K47" s="60">
        <v>458.33333333333331</v>
      </c>
      <c r="L47" s="60">
        <v>458.33333333333331</v>
      </c>
      <c r="M47" s="60">
        <v>458.33333333333331</v>
      </c>
      <c r="N47" s="60">
        <v>458.33333333333331</v>
      </c>
      <c r="O47" s="59">
        <f t="shared" si="1"/>
        <v>5499.9999999999991</v>
      </c>
    </row>
    <row r="48" spans="1:15" s="7" customFormat="1" ht="15" customHeight="1" x14ac:dyDescent="0.2">
      <c r="A48" s="12" t="s">
        <v>96</v>
      </c>
      <c r="B48" s="81" t="s">
        <v>237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5000</v>
      </c>
      <c r="O48" s="59">
        <f t="shared" si="1"/>
        <v>5000</v>
      </c>
    </row>
    <row r="49" spans="1:15" s="7" customFormat="1" ht="15" customHeight="1" x14ac:dyDescent="0.2">
      <c r="A49" s="12" t="s">
        <v>97</v>
      </c>
      <c r="B49" s="81" t="s">
        <v>238</v>
      </c>
      <c r="C49" s="60">
        <v>825</v>
      </c>
      <c r="D49" s="60">
        <v>825</v>
      </c>
      <c r="E49" s="60">
        <v>825</v>
      </c>
      <c r="F49" s="60">
        <v>825</v>
      </c>
      <c r="G49" s="60">
        <v>825</v>
      </c>
      <c r="H49" s="60">
        <v>825</v>
      </c>
      <c r="I49" s="60">
        <v>825</v>
      </c>
      <c r="J49" s="60">
        <v>825</v>
      </c>
      <c r="K49" s="60">
        <v>825</v>
      </c>
      <c r="L49" s="60">
        <v>825</v>
      </c>
      <c r="M49" s="60">
        <v>825</v>
      </c>
      <c r="N49" s="60">
        <v>825</v>
      </c>
      <c r="O49" s="59">
        <f t="shared" si="1"/>
        <v>9900</v>
      </c>
    </row>
    <row r="50" spans="1:15" s="7" customFormat="1" ht="15" customHeight="1" x14ac:dyDescent="0.2">
      <c r="A50" s="12" t="s">
        <v>98</v>
      </c>
      <c r="B50" s="81" t="s">
        <v>98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750</v>
      </c>
      <c r="J50" s="60">
        <v>0</v>
      </c>
      <c r="K50" s="60">
        <v>0</v>
      </c>
      <c r="L50" s="60">
        <v>0</v>
      </c>
      <c r="M50" s="60">
        <v>0</v>
      </c>
      <c r="N50" s="60">
        <v>750</v>
      </c>
      <c r="O50" s="59">
        <f t="shared" si="1"/>
        <v>1500</v>
      </c>
    </row>
    <row r="51" spans="1:15" s="7" customFormat="1" ht="15" customHeight="1" x14ac:dyDescent="0.2">
      <c r="A51" s="12" t="s">
        <v>99</v>
      </c>
      <c r="B51" s="81" t="s">
        <v>239</v>
      </c>
      <c r="C51" s="60">
        <v>0</v>
      </c>
      <c r="D51" s="60">
        <v>0</v>
      </c>
      <c r="E51" s="60">
        <v>0</v>
      </c>
      <c r="F51" s="60">
        <v>2000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59">
        <f t="shared" si="1"/>
        <v>2000</v>
      </c>
    </row>
    <row r="52" spans="1:15" s="7" customFormat="1" ht="15" customHeight="1" x14ac:dyDescent="0.2">
      <c r="A52" s="12" t="s">
        <v>100</v>
      </c>
      <c r="B52" s="81" t="s">
        <v>240</v>
      </c>
      <c r="C52" s="60">
        <v>125</v>
      </c>
      <c r="D52" s="60">
        <v>125</v>
      </c>
      <c r="E52" s="60">
        <v>125</v>
      </c>
      <c r="F52" s="60">
        <v>125</v>
      </c>
      <c r="G52" s="60">
        <v>125</v>
      </c>
      <c r="H52" s="60">
        <v>125</v>
      </c>
      <c r="I52" s="60">
        <v>125</v>
      </c>
      <c r="J52" s="60">
        <v>125</v>
      </c>
      <c r="K52" s="60">
        <v>125</v>
      </c>
      <c r="L52" s="60">
        <v>125</v>
      </c>
      <c r="M52" s="60">
        <v>125</v>
      </c>
      <c r="N52" s="60">
        <v>125</v>
      </c>
      <c r="O52" s="59">
        <f t="shared" si="1"/>
        <v>1500</v>
      </c>
    </row>
    <row r="53" spans="1:15" s="7" customFormat="1" ht="15" customHeight="1" x14ac:dyDescent="0.2">
      <c r="A53" s="12" t="s">
        <v>101</v>
      </c>
      <c r="B53" s="81" t="s">
        <v>241</v>
      </c>
      <c r="C53" s="60">
        <v>0</v>
      </c>
      <c r="D53" s="60">
        <v>0</v>
      </c>
      <c r="E53" s="60">
        <v>0</v>
      </c>
      <c r="F53" s="60">
        <v>200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59">
        <f t="shared" si="1"/>
        <v>200</v>
      </c>
    </row>
    <row r="54" spans="1:15" s="7" customFormat="1" ht="15" customHeight="1" x14ac:dyDescent="0.2">
      <c r="A54" s="12" t="s">
        <v>102</v>
      </c>
      <c r="B54" s="81" t="s">
        <v>242</v>
      </c>
      <c r="C54" s="60">
        <v>83.333333333333329</v>
      </c>
      <c r="D54" s="60">
        <v>83.333333333333329</v>
      </c>
      <c r="E54" s="60">
        <v>83.333333333333329</v>
      </c>
      <c r="F54" s="60">
        <v>83.333333333333329</v>
      </c>
      <c r="G54" s="60">
        <v>83.333333333333329</v>
      </c>
      <c r="H54" s="60">
        <v>83.333333333333329</v>
      </c>
      <c r="I54" s="60">
        <v>83.333333333333329</v>
      </c>
      <c r="J54" s="60">
        <v>83.333333333333329</v>
      </c>
      <c r="K54" s="60">
        <v>83.333333333333329</v>
      </c>
      <c r="L54" s="60">
        <v>83.333333333333329</v>
      </c>
      <c r="M54" s="60">
        <v>83.333333333333329</v>
      </c>
      <c r="N54" s="60">
        <v>83.333333333333329</v>
      </c>
      <c r="O54" s="59">
        <f t="shared" si="1"/>
        <v>1000.0000000000001</v>
      </c>
    </row>
    <row r="55" spans="1:15" s="7" customFormat="1" ht="15" customHeight="1" x14ac:dyDescent="0.2">
      <c r="A55" s="12" t="s">
        <v>103</v>
      </c>
      <c r="B55" s="81" t="s">
        <v>243</v>
      </c>
      <c r="C55" s="60">
        <v>400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59">
        <f t="shared" si="1"/>
        <v>400</v>
      </c>
    </row>
    <row r="56" spans="1:15" s="7" customFormat="1" ht="15" customHeight="1" x14ac:dyDescent="0.2">
      <c r="A56" s="12" t="s">
        <v>104</v>
      </c>
      <c r="B56" s="81" t="s">
        <v>244</v>
      </c>
      <c r="C56" s="60">
        <v>125</v>
      </c>
      <c r="D56" s="60">
        <v>125</v>
      </c>
      <c r="E56" s="60">
        <v>125</v>
      </c>
      <c r="F56" s="60">
        <v>125</v>
      </c>
      <c r="G56" s="60">
        <v>125</v>
      </c>
      <c r="H56" s="60">
        <v>125</v>
      </c>
      <c r="I56" s="60">
        <v>125</v>
      </c>
      <c r="J56" s="60">
        <v>125</v>
      </c>
      <c r="K56" s="60">
        <v>125</v>
      </c>
      <c r="L56" s="60">
        <v>125</v>
      </c>
      <c r="M56" s="60">
        <v>125</v>
      </c>
      <c r="N56" s="60">
        <v>125</v>
      </c>
      <c r="O56" s="59">
        <f t="shared" si="1"/>
        <v>1500</v>
      </c>
    </row>
    <row r="57" spans="1:15" s="7" customFormat="1" ht="15" customHeight="1" x14ac:dyDescent="0.2">
      <c r="A57" s="12" t="s">
        <v>105</v>
      </c>
      <c r="B57" s="81" t="s">
        <v>246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59">
        <f t="shared" si="1"/>
        <v>0</v>
      </c>
    </row>
    <row r="58" spans="1:15" s="7" customFormat="1" ht="15" customHeight="1" x14ac:dyDescent="0.2">
      <c r="A58" s="12" t="s">
        <v>106</v>
      </c>
      <c r="B58" s="81" t="s">
        <v>245</v>
      </c>
      <c r="C58" s="60">
        <v>166.66666666666666</v>
      </c>
      <c r="D58" s="60">
        <v>166.66666666666666</v>
      </c>
      <c r="E58" s="60">
        <v>166.66666666666666</v>
      </c>
      <c r="F58" s="60">
        <v>166.66666666666666</v>
      </c>
      <c r="G58" s="60">
        <v>166.66666666666666</v>
      </c>
      <c r="H58" s="60">
        <v>166.66666666666666</v>
      </c>
      <c r="I58" s="60">
        <v>166.66666666666666</v>
      </c>
      <c r="J58" s="60">
        <v>166.66666666666666</v>
      </c>
      <c r="K58" s="60">
        <v>166.66666666666666</v>
      </c>
      <c r="L58" s="60">
        <v>166.66666666666666</v>
      </c>
      <c r="M58" s="60">
        <v>166.666666666667</v>
      </c>
      <c r="N58" s="60">
        <v>166.66666666666666</v>
      </c>
      <c r="O58" s="59">
        <f t="shared" si="1"/>
        <v>2000.0000000000005</v>
      </c>
    </row>
    <row r="59" spans="1:15" s="7" customFormat="1" ht="15" customHeight="1" x14ac:dyDescent="0.2">
      <c r="A59" s="12" t="s">
        <v>107</v>
      </c>
      <c r="B59" s="81" t="s">
        <v>246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59">
        <f>SUM(C59:N59)</f>
        <v>0</v>
      </c>
    </row>
    <row r="60" spans="1:15" s="8" customFormat="1" ht="6.95" customHeight="1" x14ac:dyDescent="0.2">
      <c r="A60" s="12"/>
      <c r="B60" s="8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59"/>
    </row>
    <row r="61" spans="1:15" s="7" customFormat="1" ht="15" customHeight="1" x14ac:dyDescent="0.2">
      <c r="A61" s="15" t="str">
        <f>"TOTAL "&amp;A18</f>
        <v>TOTAL OPERATING EXPENSES (OPEX) - PGT</v>
      </c>
      <c r="B61" s="85"/>
      <c r="C61" s="62">
        <f>SUM(C20:C59)</f>
        <v>125317.34066666664</v>
      </c>
      <c r="D61" s="62">
        <f t="shared" ref="D61:N61" si="2">SUM(D20:D59)</f>
        <v>124917.34066666664</v>
      </c>
      <c r="E61" s="62">
        <f t="shared" si="2"/>
        <v>124917.34066666664</v>
      </c>
      <c r="F61" s="62">
        <f t="shared" si="2"/>
        <v>127117.34066666664</v>
      </c>
      <c r="G61" s="62">
        <f t="shared" si="2"/>
        <v>124917.34066666664</v>
      </c>
      <c r="H61" s="62">
        <f t="shared" si="2"/>
        <v>124917.34066666664</v>
      </c>
      <c r="I61" s="62">
        <f t="shared" si="2"/>
        <v>125667.34066666664</v>
      </c>
      <c r="J61" s="62">
        <f t="shared" si="2"/>
        <v>124917.34066666664</v>
      </c>
      <c r="K61" s="62">
        <f t="shared" si="2"/>
        <v>132917.34066666666</v>
      </c>
      <c r="L61" s="62">
        <f t="shared" si="2"/>
        <v>133417.34066666666</v>
      </c>
      <c r="M61" s="62">
        <f t="shared" si="2"/>
        <v>133417.34066666666</v>
      </c>
      <c r="N61" s="62">
        <f t="shared" si="2"/>
        <v>257597.34066666671</v>
      </c>
      <c r="O61" s="62">
        <f>SUM(C61:N61)</f>
        <v>1660038.0879999998</v>
      </c>
    </row>
    <row r="62" spans="1:15" s="7" customFormat="1" ht="15" customHeight="1" x14ac:dyDescent="0.2">
      <c r="A62" s="38"/>
      <c r="B62" s="86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</row>
    <row r="63" spans="1:15" s="7" customFormat="1" ht="18" customHeight="1" x14ac:dyDescent="0.2">
      <c r="A63" s="94" t="s">
        <v>78</v>
      </c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</row>
    <row r="64" spans="1:15" s="7" customFormat="1" ht="15" customHeight="1" x14ac:dyDescent="0.2">
      <c r="A64" s="38"/>
      <c r="B64" s="86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</row>
    <row r="65" spans="1:15" s="7" customFormat="1" ht="15" customHeight="1" x14ac:dyDescent="0.2">
      <c r="A65" s="12" t="s">
        <v>68</v>
      </c>
      <c r="B65" s="81" t="s">
        <v>218</v>
      </c>
      <c r="C65" s="60">
        <v>17800</v>
      </c>
      <c r="D65" s="60">
        <v>17800</v>
      </c>
      <c r="E65" s="60">
        <v>17800</v>
      </c>
      <c r="F65" s="60">
        <v>17800</v>
      </c>
      <c r="G65" s="60">
        <v>17800</v>
      </c>
      <c r="H65" s="60">
        <v>17800</v>
      </c>
      <c r="I65" s="60">
        <v>17800</v>
      </c>
      <c r="J65" s="60">
        <v>17800</v>
      </c>
      <c r="K65" s="60">
        <v>17800</v>
      </c>
      <c r="L65" s="60">
        <v>17800</v>
      </c>
      <c r="M65" s="60">
        <v>17800</v>
      </c>
      <c r="N65" s="60">
        <v>17800</v>
      </c>
      <c r="O65" s="59">
        <f>SUM(C65:N65)</f>
        <v>213600</v>
      </c>
    </row>
    <row r="66" spans="1:15" s="7" customFormat="1" ht="15" customHeight="1" x14ac:dyDescent="0.2">
      <c r="A66" s="12" t="s">
        <v>69</v>
      </c>
      <c r="B66" s="81" t="s">
        <v>69</v>
      </c>
      <c r="C66" s="60">
        <v>250</v>
      </c>
      <c r="D66" s="60">
        <v>250</v>
      </c>
      <c r="E66" s="60">
        <v>250</v>
      </c>
      <c r="F66" s="60">
        <v>250</v>
      </c>
      <c r="G66" s="60">
        <v>250</v>
      </c>
      <c r="H66" s="60">
        <v>250</v>
      </c>
      <c r="I66" s="60">
        <v>250</v>
      </c>
      <c r="J66" s="60">
        <v>250</v>
      </c>
      <c r="K66" s="60">
        <v>250</v>
      </c>
      <c r="L66" s="60">
        <v>250</v>
      </c>
      <c r="M66" s="60">
        <v>250</v>
      </c>
      <c r="N66" s="60">
        <v>250</v>
      </c>
      <c r="O66" s="59">
        <f t="shared" ref="O66:O76" si="3">SUM(C66:N66)</f>
        <v>3000</v>
      </c>
    </row>
    <row r="67" spans="1:15" s="7" customFormat="1" ht="15" customHeight="1" x14ac:dyDescent="0.2">
      <c r="A67" s="12" t="s">
        <v>108</v>
      </c>
      <c r="B67" s="81" t="s">
        <v>219</v>
      </c>
      <c r="C67" s="60">
        <v>0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26700</v>
      </c>
      <c r="O67" s="59">
        <f t="shared" si="3"/>
        <v>26700</v>
      </c>
    </row>
    <row r="68" spans="1:15" s="7" customFormat="1" ht="15" customHeight="1" x14ac:dyDescent="0.2">
      <c r="A68" s="12" t="s">
        <v>71</v>
      </c>
      <c r="B68" s="81" t="s">
        <v>71</v>
      </c>
      <c r="C68" s="60">
        <v>2603.25</v>
      </c>
      <c r="D68" s="60">
        <v>2603.25</v>
      </c>
      <c r="E68" s="60">
        <v>2603.25</v>
      </c>
      <c r="F68" s="60">
        <v>2603.25</v>
      </c>
      <c r="G68" s="60">
        <v>2603.25</v>
      </c>
      <c r="H68" s="60">
        <v>2603.25</v>
      </c>
      <c r="I68" s="60">
        <v>2603.25</v>
      </c>
      <c r="J68" s="60">
        <v>2603.25</v>
      </c>
      <c r="K68" s="60">
        <v>2603.25</v>
      </c>
      <c r="L68" s="60">
        <v>2603.25</v>
      </c>
      <c r="M68" s="60">
        <v>2603.25</v>
      </c>
      <c r="N68" s="60">
        <v>2603.25</v>
      </c>
      <c r="O68" s="59">
        <f t="shared" si="3"/>
        <v>31239</v>
      </c>
    </row>
    <row r="69" spans="1:15" s="7" customFormat="1" ht="15" customHeight="1" x14ac:dyDescent="0.2">
      <c r="A69" s="12" t="s">
        <v>72</v>
      </c>
      <c r="B69" s="81" t="s">
        <v>72</v>
      </c>
      <c r="C69" s="60">
        <v>250</v>
      </c>
      <c r="D69" s="60">
        <v>250</v>
      </c>
      <c r="E69" s="60">
        <v>250</v>
      </c>
      <c r="F69" s="60">
        <v>250</v>
      </c>
      <c r="G69" s="60">
        <v>250</v>
      </c>
      <c r="H69" s="60">
        <v>250</v>
      </c>
      <c r="I69" s="60">
        <v>250</v>
      </c>
      <c r="J69" s="60">
        <v>250</v>
      </c>
      <c r="K69" s="60">
        <v>250</v>
      </c>
      <c r="L69" s="60">
        <v>250</v>
      </c>
      <c r="M69" s="60">
        <v>250</v>
      </c>
      <c r="N69" s="60">
        <v>250</v>
      </c>
      <c r="O69" s="59">
        <f t="shared" si="3"/>
        <v>3000</v>
      </c>
    </row>
    <row r="70" spans="1:15" s="7" customFormat="1" ht="15" customHeight="1" x14ac:dyDescent="0.2">
      <c r="A70" s="12" t="s">
        <v>109</v>
      </c>
      <c r="B70" s="81" t="s">
        <v>109</v>
      </c>
      <c r="C70" s="60">
        <v>191.66659999999999</v>
      </c>
      <c r="D70" s="60">
        <v>191.66659999999999</v>
      </c>
      <c r="E70" s="60">
        <v>191.66659999999999</v>
      </c>
      <c r="F70" s="60">
        <v>191.66659999999999</v>
      </c>
      <c r="G70" s="60">
        <v>191.66659999999999</v>
      </c>
      <c r="H70" s="60">
        <v>191.66659999999999</v>
      </c>
      <c r="I70" s="60">
        <v>191.66659999999999</v>
      </c>
      <c r="J70" s="60">
        <v>191.66659999999999</v>
      </c>
      <c r="K70" s="60">
        <v>191.66659999999999</v>
      </c>
      <c r="L70" s="60">
        <v>191.66659999999999</v>
      </c>
      <c r="M70" s="60">
        <v>191.66659999999999</v>
      </c>
      <c r="N70" s="60">
        <v>191.66659999999999</v>
      </c>
      <c r="O70" s="59">
        <f t="shared" si="3"/>
        <v>2299.9991999999997</v>
      </c>
    </row>
    <row r="71" spans="1:15" s="7" customFormat="1" ht="15" customHeight="1" x14ac:dyDescent="0.2">
      <c r="A71" s="12" t="s">
        <v>74</v>
      </c>
      <c r="B71" s="81" t="s">
        <v>220</v>
      </c>
      <c r="C71" s="60">
        <v>83.333333333333329</v>
      </c>
      <c r="D71" s="60">
        <v>83.333333333333329</v>
      </c>
      <c r="E71" s="60">
        <v>83.333333333333329</v>
      </c>
      <c r="F71" s="60">
        <v>83.333333333333329</v>
      </c>
      <c r="G71" s="60">
        <v>83.333333333333329</v>
      </c>
      <c r="H71" s="60">
        <v>83.333333333333329</v>
      </c>
      <c r="I71" s="60">
        <v>83.333333333333329</v>
      </c>
      <c r="J71" s="60">
        <v>83.333333333333329</v>
      </c>
      <c r="K71" s="60">
        <v>83.333333333333329</v>
      </c>
      <c r="L71" s="60">
        <v>83.333333333333329</v>
      </c>
      <c r="M71" s="60">
        <v>83.333333333333329</v>
      </c>
      <c r="N71" s="60">
        <v>83.333333333333329</v>
      </c>
      <c r="O71" s="59">
        <f t="shared" si="3"/>
        <v>1000.0000000000001</v>
      </c>
    </row>
    <row r="72" spans="1:15" s="7" customFormat="1" ht="15" customHeight="1" x14ac:dyDescent="0.2">
      <c r="A72" s="12" t="s">
        <v>110</v>
      </c>
      <c r="B72" s="81" t="s">
        <v>221</v>
      </c>
      <c r="C72" s="60">
        <v>708.33333333333337</v>
      </c>
      <c r="D72" s="60">
        <v>708.33333333333337</v>
      </c>
      <c r="E72" s="60">
        <v>708.33333333333337</v>
      </c>
      <c r="F72" s="60">
        <v>708.33333333333337</v>
      </c>
      <c r="G72" s="60">
        <v>708.33333333333337</v>
      </c>
      <c r="H72" s="60">
        <v>708.33333333333337</v>
      </c>
      <c r="I72" s="60">
        <v>708.33333333333337</v>
      </c>
      <c r="J72" s="60">
        <v>708.33333333333337</v>
      </c>
      <c r="K72" s="60">
        <v>708.33333333333337</v>
      </c>
      <c r="L72" s="60">
        <v>708.33333333333337</v>
      </c>
      <c r="M72" s="60">
        <v>708.33333333333337</v>
      </c>
      <c r="N72" s="60">
        <v>708.33333333333337</v>
      </c>
      <c r="O72" s="59">
        <f t="shared" si="3"/>
        <v>8499.9999999999982</v>
      </c>
    </row>
    <row r="73" spans="1:15" s="7" customFormat="1" ht="15" customHeight="1" x14ac:dyDescent="0.2">
      <c r="A73" s="12" t="s">
        <v>111</v>
      </c>
      <c r="B73" s="81" t="s">
        <v>222</v>
      </c>
      <c r="C73" s="60">
        <v>250</v>
      </c>
      <c r="D73" s="60">
        <v>250</v>
      </c>
      <c r="E73" s="60">
        <v>250</v>
      </c>
      <c r="F73" s="60">
        <v>250</v>
      </c>
      <c r="G73" s="60">
        <v>250</v>
      </c>
      <c r="H73" s="60">
        <v>250</v>
      </c>
      <c r="I73" s="60">
        <v>250</v>
      </c>
      <c r="J73" s="60">
        <v>250</v>
      </c>
      <c r="K73" s="60">
        <v>250</v>
      </c>
      <c r="L73" s="60">
        <v>250</v>
      </c>
      <c r="M73" s="60">
        <v>250</v>
      </c>
      <c r="N73" s="60">
        <v>250</v>
      </c>
      <c r="O73" s="59">
        <f t="shared" si="3"/>
        <v>3000</v>
      </c>
    </row>
    <row r="74" spans="1:15" s="7" customFormat="1" ht="15" customHeight="1" x14ac:dyDescent="0.2">
      <c r="A74" s="12" t="s">
        <v>79</v>
      </c>
      <c r="B74" s="81" t="s">
        <v>223</v>
      </c>
      <c r="C74" s="60">
        <v>883.33333333333337</v>
      </c>
      <c r="D74" s="60">
        <v>883.33333333333337</v>
      </c>
      <c r="E74" s="60">
        <v>883.33333333333337</v>
      </c>
      <c r="F74" s="60">
        <v>883.33333333333337</v>
      </c>
      <c r="G74" s="60">
        <v>883.33333333333337</v>
      </c>
      <c r="H74" s="60">
        <v>883.33333333333337</v>
      </c>
      <c r="I74" s="60">
        <v>883.33333333333337</v>
      </c>
      <c r="J74" s="60">
        <v>883.33333333333337</v>
      </c>
      <c r="K74" s="60">
        <v>883.33333333333337</v>
      </c>
      <c r="L74" s="60">
        <v>883.33333333333337</v>
      </c>
      <c r="M74" s="60">
        <v>883.33333333333337</v>
      </c>
      <c r="N74" s="60">
        <v>883.33333333333337</v>
      </c>
      <c r="O74" s="59">
        <f t="shared" si="3"/>
        <v>10600</v>
      </c>
    </row>
    <row r="75" spans="1:15" s="7" customFormat="1" ht="15" customHeight="1" x14ac:dyDescent="0.2">
      <c r="A75" s="12" t="s">
        <v>80</v>
      </c>
      <c r="B75" s="81" t="s">
        <v>224</v>
      </c>
      <c r="C75" s="60">
        <v>530</v>
      </c>
      <c r="D75" s="60">
        <v>530</v>
      </c>
      <c r="E75" s="60">
        <v>530</v>
      </c>
      <c r="F75" s="60">
        <v>530</v>
      </c>
      <c r="G75" s="60">
        <v>530</v>
      </c>
      <c r="H75" s="60">
        <v>530</v>
      </c>
      <c r="I75" s="60">
        <v>530</v>
      </c>
      <c r="J75" s="60">
        <v>530</v>
      </c>
      <c r="K75" s="60">
        <v>530</v>
      </c>
      <c r="L75" s="60">
        <v>530</v>
      </c>
      <c r="M75" s="60">
        <v>530</v>
      </c>
      <c r="N75" s="60">
        <v>530</v>
      </c>
      <c r="O75" s="59">
        <f t="shared" si="3"/>
        <v>6360</v>
      </c>
    </row>
    <row r="76" spans="1:15" s="7" customFormat="1" ht="15" customHeight="1" x14ac:dyDescent="0.2">
      <c r="A76" s="12" t="s">
        <v>112</v>
      </c>
      <c r="B76" s="81" t="s">
        <v>225</v>
      </c>
      <c r="C76" s="60">
        <v>2166.6666666666665</v>
      </c>
      <c r="D76" s="60">
        <v>2166.6666666666665</v>
      </c>
      <c r="E76" s="60">
        <v>2166.6666666666665</v>
      </c>
      <c r="F76" s="60">
        <v>2166.6666666666665</v>
      </c>
      <c r="G76" s="60">
        <v>2166.6666666666665</v>
      </c>
      <c r="H76" s="60">
        <v>2166.6666666666665</v>
      </c>
      <c r="I76" s="60">
        <v>2166.6666666666665</v>
      </c>
      <c r="J76" s="60">
        <v>2166.6666666666665</v>
      </c>
      <c r="K76" s="60">
        <v>2166.6666666666665</v>
      </c>
      <c r="L76" s="60">
        <v>2166.6666666666665</v>
      </c>
      <c r="M76" s="60">
        <v>2166.6666666666665</v>
      </c>
      <c r="N76" s="60">
        <v>2166.6666666666665</v>
      </c>
      <c r="O76" s="59">
        <f t="shared" si="3"/>
        <v>26000.000000000004</v>
      </c>
    </row>
    <row r="77" spans="1:15" s="7" customFormat="1" ht="10.5" customHeight="1" x14ac:dyDescent="0.2">
      <c r="A77" s="12"/>
      <c r="B77" s="81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9"/>
    </row>
    <row r="78" spans="1:15" s="7" customFormat="1" ht="15" customHeight="1" x14ac:dyDescent="0.2">
      <c r="A78" s="15" t="str">
        <f>"TOTAL "&amp;A63</f>
        <v>TOTAL OPERATING EXPENSES (OPEX) - TIC</v>
      </c>
      <c r="B78" s="85"/>
      <c r="C78" s="62">
        <f>SUM(C65:C76)</f>
        <v>25716.583266666665</v>
      </c>
      <c r="D78" s="62">
        <f t="shared" ref="D78:N78" si="4">SUM(D65:D76)</f>
        <v>25716.583266666665</v>
      </c>
      <c r="E78" s="62">
        <f t="shared" si="4"/>
        <v>25716.583266666665</v>
      </c>
      <c r="F78" s="62">
        <f t="shared" si="4"/>
        <v>25716.583266666665</v>
      </c>
      <c r="G78" s="62">
        <f t="shared" si="4"/>
        <v>25716.583266666665</v>
      </c>
      <c r="H78" s="62">
        <f t="shared" si="4"/>
        <v>25716.583266666665</v>
      </c>
      <c r="I78" s="62">
        <f t="shared" si="4"/>
        <v>25716.583266666665</v>
      </c>
      <c r="J78" s="62">
        <f t="shared" si="4"/>
        <v>25716.583266666665</v>
      </c>
      <c r="K78" s="62">
        <f t="shared" si="4"/>
        <v>25716.583266666665</v>
      </c>
      <c r="L78" s="62">
        <f t="shared" si="4"/>
        <v>25716.583266666665</v>
      </c>
      <c r="M78" s="62">
        <f t="shared" si="4"/>
        <v>25716.583266666665</v>
      </c>
      <c r="N78" s="62">
        <f t="shared" si="4"/>
        <v>52416.583266666668</v>
      </c>
      <c r="O78" s="62">
        <f>SUM(O65:O76)</f>
        <v>335298.99920000002</v>
      </c>
    </row>
    <row r="79" spans="1:15" s="7" customFormat="1" ht="6.95" customHeight="1" x14ac:dyDescent="0.2">
      <c r="A79" s="11"/>
      <c r="B79" s="87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</row>
    <row r="80" spans="1:15" s="7" customFormat="1" ht="18" customHeight="1" x14ac:dyDescent="0.2">
      <c r="A80" s="94" t="s">
        <v>113</v>
      </c>
      <c r="B80" s="94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</row>
    <row r="81" spans="1:15" s="7" customFormat="1" ht="6.95" customHeight="1" x14ac:dyDescent="0.2">
      <c r="A81" s="10"/>
      <c r="B81" s="84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</row>
    <row r="82" spans="1:15" s="8" customFormat="1" ht="15" customHeight="1" x14ac:dyDescent="0.2">
      <c r="A82" s="12" t="s">
        <v>115</v>
      </c>
      <c r="B82" s="81" t="s">
        <v>247</v>
      </c>
      <c r="C82" s="58">
        <v>625</v>
      </c>
      <c r="D82" s="58">
        <v>625</v>
      </c>
      <c r="E82" s="58">
        <v>625</v>
      </c>
      <c r="F82" s="58">
        <v>625</v>
      </c>
      <c r="G82" s="58">
        <v>625</v>
      </c>
      <c r="H82" s="58">
        <v>625</v>
      </c>
      <c r="I82" s="58">
        <v>625</v>
      </c>
      <c r="J82" s="58">
        <v>625</v>
      </c>
      <c r="K82" s="58">
        <v>625</v>
      </c>
      <c r="L82" s="58">
        <v>625</v>
      </c>
      <c r="M82" s="58">
        <v>625</v>
      </c>
      <c r="N82" s="58">
        <v>625</v>
      </c>
      <c r="O82" s="65">
        <f>SUM(C82:N82)</f>
        <v>7500</v>
      </c>
    </row>
    <row r="83" spans="1:15" s="7" customFormat="1" ht="15" customHeight="1" x14ac:dyDescent="0.2">
      <c r="A83" s="12" t="s">
        <v>116</v>
      </c>
      <c r="B83" s="81" t="s">
        <v>248</v>
      </c>
      <c r="C83" s="60">
        <v>0</v>
      </c>
      <c r="D83" s="60">
        <v>21500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6">
        <v>0</v>
      </c>
      <c r="N83" s="60">
        <v>0</v>
      </c>
      <c r="O83" s="54">
        <f t="shared" ref="O83:O87" si="5">SUM(C83:N83)</f>
        <v>21500</v>
      </c>
    </row>
    <row r="84" spans="1:15" s="8" customFormat="1" ht="15" customHeight="1" x14ac:dyDescent="0.2">
      <c r="A84" s="12" t="s">
        <v>117</v>
      </c>
      <c r="B84" s="81" t="s">
        <v>249</v>
      </c>
      <c r="C84" s="58">
        <v>541.66666666666663</v>
      </c>
      <c r="D84" s="58">
        <v>541.66666666666663</v>
      </c>
      <c r="E84" s="58">
        <v>541.66666666666663</v>
      </c>
      <c r="F84" s="58">
        <v>541.66666666666663</v>
      </c>
      <c r="G84" s="58">
        <v>541.66666666666663</v>
      </c>
      <c r="H84" s="58">
        <v>541.66666666666663</v>
      </c>
      <c r="I84" s="58">
        <v>541.66666666666663</v>
      </c>
      <c r="J84" s="58">
        <v>541.66666666666663</v>
      </c>
      <c r="K84" s="58">
        <v>541.66666666666663</v>
      </c>
      <c r="L84" s="58">
        <v>541.66666666666663</v>
      </c>
      <c r="M84" s="58">
        <v>541.66666666666663</v>
      </c>
      <c r="N84" s="58">
        <v>541.66666666666663</v>
      </c>
      <c r="O84" s="65">
        <f t="shared" si="5"/>
        <v>6500.0000000000009</v>
      </c>
    </row>
    <row r="85" spans="1:15" s="7" customFormat="1" ht="15" customHeight="1" x14ac:dyDescent="0.2">
      <c r="A85" s="12" t="s">
        <v>118</v>
      </c>
      <c r="B85" s="81" t="s">
        <v>250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6">
        <v>0</v>
      </c>
      <c r="N85" s="60">
        <v>0</v>
      </c>
      <c r="O85" s="54">
        <f t="shared" si="5"/>
        <v>0</v>
      </c>
    </row>
    <row r="86" spans="1:15" s="8" customFormat="1" ht="6.95" customHeight="1" x14ac:dyDescent="0.2">
      <c r="A86" s="12"/>
      <c r="B86" s="8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7"/>
      <c r="N86" s="61"/>
      <c r="O86" s="65"/>
    </row>
    <row r="87" spans="1:15" s="7" customFormat="1" ht="15" customHeight="1" x14ac:dyDescent="0.2">
      <c r="A87" s="15" t="str">
        <f>"TOTAL "&amp;A80</f>
        <v>TOTAL CAPITAL EXPENDITURE (CAPEX) - PGT</v>
      </c>
      <c r="B87" s="85"/>
      <c r="C87" s="62">
        <f t="shared" ref="C87:N87" si="6">SUM(C82:C85)</f>
        <v>1166.6666666666665</v>
      </c>
      <c r="D87" s="62">
        <f t="shared" si="6"/>
        <v>22666.666666666668</v>
      </c>
      <c r="E87" s="62">
        <f t="shared" si="6"/>
        <v>1166.6666666666665</v>
      </c>
      <c r="F87" s="62">
        <f t="shared" si="6"/>
        <v>1166.6666666666665</v>
      </c>
      <c r="G87" s="62">
        <f t="shared" si="6"/>
        <v>1166.6666666666665</v>
      </c>
      <c r="H87" s="62">
        <f t="shared" si="6"/>
        <v>1166.6666666666665</v>
      </c>
      <c r="I87" s="62">
        <f t="shared" si="6"/>
        <v>1166.6666666666665</v>
      </c>
      <c r="J87" s="62">
        <f t="shared" si="6"/>
        <v>1166.6666666666665</v>
      </c>
      <c r="K87" s="62">
        <f t="shared" si="6"/>
        <v>1166.6666666666665</v>
      </c>
      <c r="L87" s="62">
        <f t="shared" si="6"/>
        <v>1166.6666666666665</v>
      </c>
      <c r="M87" s="62">
        <f t="shared" si="6"/>
        <v>1166.6666666666665</v>
      </c>
      <c r="N87" s="62">
        <f t="shared" si="6"/>
        <v>1166.6666666666665</v>
      </c>
      <c r="O87" s="62">
        <f t="shared" si="5"/>
        <v>35500.000000000007</v>
      </c>
    </row>
    <row r="88" spans="1:15" s="7" customFormat="1" ht="6.95" customHeight="1" x14ac:dyDescent="0.2">
      <c r="A88" s="11"/>
      <c r="B88" s="87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</row>
    <row r="89" spans="1:15" s="7" customFormat="1" ht="18" customHeight="1" x14ac:dyDescent="0.2">
      <c r="A89" s="94" t="s">
        <v>114</v>
      </c>
      <c r="B89" s="94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</row>
    <row r="90" spans="1:15" s="7" customFormat="1" ht="6.95" customHeight="1" x14ac:dyDescent="0.2">
      <c r="A90" s="10"/>
      <c r="B90" s="84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</row>
    <row r="91" spans="1:15" s="8" customFormat="1" ht="15" customHeight="1" x14ac:dyDescent="0.2">
      <c r="A91" s="12" t="s">
        <v>119</v>
      </c>
      <c r="B91" s="81" t="s">
        <v>247</v>
      </c>
      <c r="C91" s="58">
        <v>300</v>
      </c>
      <c r="D91" s="58">
        <v>300</v>
      </c>
      <c r="E91" s="58">
        <v>300</v>
      </c>
      <c r="F91" s="58">
        <v>300</v>
      </c>
      <c r="G91" s="58">
        <v>300</v>
      </c>
      <c r="H91" s="58">
        <v>300</v>
      </c>
      <c r="I91" s="58">
        <v>300</v>
      </c>
      <c r="J91" s="58">
        <v>300</v>
      </c>
      <c r="K91" s="58">
        <v>300</v>
      </c>
      <c r="L91" s="58">
        <v>300</v>
      </c>
      <c r="M91" s="58">
        <v>300</v>
      </c>
      <c r="N91" s="58">
        <v>300</v>
      </c>
      <c r="O91" s="65">
        <f t="shared" ref="O91:O94" si="7">SUM(C91:N91)</f>
        <v>3600</v>
      </c>
    </row>
    <row r="92" spans="1:15" s="7" customFormat="1" ht="15" customHeight="1" x14ac:dyDescent="0.2">
      <c r="A92" s="12" t="s">
        <v>116</v>
      </c>
      <c r="B92" s="81" t="s">
        <v>251</v>
      </c>
      <c r="C92" s="60">
        <v>266.66666666666669</v>
      </c>
      <c r="D92" s="60">
        <v>266.66666666666669</v>
      </c>
      <c r="E92" s="60">
        <v>266.66666666666669</v>
      </c>
      <c r="F92" s="60">
        <v>266.66666666666669</v>
      </c>
      <c r="G92" s="60">
        <v>266.66666666666669</v>
      </c>
      <c r="H92" s="60">
        <v>266.66666666666669</v>
      </c>
      <c r="I92" s="60">
        <v>266.66666666666669</v>
      </c>
      <c r="J92" s="60">
        <v>266.66666666666669</v>
      </c>
      <c r="K92" s="60">
        <v>266.66666666666669</v>
      </c>
      <c r="L92" s="60">
        <v>266.66666666666669</v>
      </c>
      <c r="M92" s="60">
        <v>266.66666666666669</v>
      </c>
      <c r="N92" s="60">
        <v>266.66666666666669</v>
      </c>
      <c r="O92" s="54">
        <f t="shared" si="7"/>
        <v>3199.9999999999995</v>
      </c>
    </row>
    <row r="93" spans="1:15" s="8" customFormat="1" ht="15" customHeight="1" x14ac:dyDescent="0.2">
      <c r="A93" s="12" t="s">
        <v>120</v>
      </c>
      <c r="B93" s="81" t="s">
        <v>249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5">
        <f t="shared" si="7"/>
        <v>0</v>
      </c>
    </row>
    <row r="94" spans="1:15" s="7" customFormat="1" ht="15" customHeight="1" x14ac:dyDescent="0.2">
      <c r="A94" s="12" t="s">
        <v>121</v>
      </c>
      <c r="B94" s="81" t="s">
        <v>121</v>
      </c>
      <c r="C94" s="60">
        <v>0</v>
      </c>
      <c r="D94" s="60">
        <v>0</v>
      </c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54">
        <f t="shared" si="7"/>
        <v>0</v>
      </c>
    </row>
    <row r="95" spans="1:15" s="8" customFormat="1" ht="6.95" customHeight="1" x14ac:dyDescent="0.2">
      <c r="A95" s="12"/>
      <c r="B95" s="8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7"/>
      <c r="N95" s="61"/>
      <c r="O95" s="65"/>
    </row>
    <row r="96" spans="1:15" s="7" customFormat="1" ht="15" customHeight="1" x14ac:dyDescent="0.2">
      <c r="A96" s="15" t="str">
        <f>"TOTAL "&amp;A89</f>
        <v>TOTAL CAPITAL EXPENDITURE (CAPEX) - TIC</v>
      </c>
      <c r="B96" s="85"/>
      <c r="C96" s="62">
        <f t="shared" ref="C96:N96" si="8">SUM(C91:C94)</f>
        <v>566.66666666666674</v>
      </c>
      <c r="D96" s="62">
        <f t="shared" si="8"/>
        <v>566.66666666666674</v>
      </c>
      <c r="E96" s="62">
        <f t="shared" si="8"/>
        <v>566.66666666666674</v>
      </c>
      <c r="F96" s="62">
        <f t="shared" si="8"/>
        <v>566.66666666666674</v>
      </c>
      <c r="G96" s="62">
        <f t="shared" si="8"/>
        <v>566.66666666666674</v>
      </c>
      <c r="H96" s="62">
        <f t="shared" si="8"/>
        <v>566.66666666666674</v>
      </c>
      <c r="I96" s="62">
        <f t="shared" si="8"/>
        <v>566.66666666666674</v>
      </c>
      <c r="J96" s="62">
        <f t="shared" si="8"/>
        <v>566.66666666666674</v>
      </c>
      <c r="K96" s="62">
        <f t="shared" si="8"/>
        <v>566.66666666666674</v>
      </c>
      <c r="L96" s="62">
        <f t="shared" si="8"/>
        <v>566.66666666666674</v>
      </c>
      <c r="M96" s="62">
        <f t="shared" si="8"/>
        <v>566.66666666666674</v>
      </c>
      <c r="N96" s="62">
        <f t="shared" si="8"/>
        <v>566.66666666666674</v>
      </c>
      <c r="O96" s="62">
        <f t="shared" ref="O96" si="9">SUM(C96:N96)</f>
        <v>6800.0000000000027</v>
      </c>
    </row>
    <row r="97" spans="1:15" s="7" customFormat="1" ht="7.5" customHeight="1" x14ac:dyDescent="0.2">
      <c r="A97" s="38"/>
      <c r="B97" s="86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</row>
    <row r="98" spans="1:15" s="7" customFormat="1" ht="18" customHeight="1" x14ac:dyDescent="0.2">
      <c r="A98" s="94" t="s">
        <v>122</v>
      </c>
      <c r="B98" s="94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</row>
    <row r="99" spans="1:15" s="7" customFormat="1" ht="6.95" customHeight="1" x14ac:dyDescent="0.2">
      <c r="A99" s="10"/>
      <c r="B99" s="84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</row>
    <row r="100" spans="1:15" s="8" customFormat="1" ht="15" customHeight="1" x14ac:dyDescent="0.2">
      <c r="A100" s="12" t="s">
        <v>123</v>
      </c>
      <c r="B100" s="81" t="s">
        <v>252</v>
      </c>
      <c r="C100" s="58">
        <v>833.33333333333337</v>
      </c>
      <c r="D100" s="58">
        <v>833.33333333333337</v>
      </c>
      <c r="E100" s="58">
        <v>833.33333333333337</v>
      </c>
      <c r="F100" s="58">
        <v>833.33333333333337</v>
      </c>
      <c r="G100" s="58">
        <v>833.33333333333337</v>
      </c>
      <c r="H100" s="58">
        <v>833.33333333333337</v>
      </c>
      <c r="I100" s="58">
        <v>833.33333333333337</v>
      </c>
      <c r="J100" s="58">
        <v>833.33333333333337</v>
      </c>
      <c r="K100" s="58">
        <v>833.33333333333337</v>
      </c>
      <c r="L100" s="58">
        <v>833.33333333333337</v>
      </c>
      <c r="M100" s="58">
        <v>833.33333333333337</v>
      </c>
      <c r="N100" s="58">
        <v>833.33333333333337</v>
      </c>
      <c r="O100" s="65">
        <f>SUM(C100:N100)</f>
        <v>10000</v>
      </c>
    </row>
    <row r="101" spans="1:15" s="8" customFormat="1" ht="15" customHeight="1" x14ac:dyDescent="0.2">
      <c r="A101" s="12" t="s">
        <v>124</v>
      </c>
      <c r="B101" s="81" t="s">
        <v>253</v>
      </c>
      <c r="C101" s="58">
        <v>416.66666666666669</v>
      </c>
      <c r="D101" s="58">
        <v>416.66666666666669</v>
      </c>
      <c r="E101" s="58">
        <v>416.66666666666669</v>
      </c>
      <c r="F101" s="58">
        <v>416.66666666666669</v>
      </c>
      <c r="G101" s="58">
        <v>416.66666666666669</v>
      </c>
      <c r="H101" s="58">
        <v>416.66666666666669</v>
      </c>
      <c r="I101" s="58">
        <v>416.66666666666669</v>
      </c>
      <c r="J101" s="58">
        <v>416.66666666666669</v>
      </c>
      <c r="K101" s="58">
        <v>416.66666666666669</v>
      </c>
      <c r="L101" s="58">
        <v>416.66666666666669</v>
      </c>
      <c r="M101" s="58">
        <v>416.66666666666669</v>
      </c>
      <c r="N101" s="58">
        <v>416.66666666666669</v>
      </c>
      <c r="O101" s="65">
        <f t="shared" ref="O101:O152" si="10">SUM(C101:N101)</f>
        <v>5000</v>
      </c>
    </row>
    <row r="102" spans="1:15" s="8" customFormat="1" ht="15" customHeight="1" x14ac:dyDescent="0.2">
      <c r="A102" s="12" t="s">
        <v>125</v>
      </c>
      <c r="B102" s="81" t="s">
        <v>254</v>
      </c>
      <c r="C102" s="58">
        <v>14166.666666666666</v>
      </c>
      <c r="D102" s="58">
        <v>14166.666666666666</v>
      </c>
      <c r="E102" s="58">
        <v>14166.666666666666</v>
      </c>
      <c r="F102" s="58">
        <v>14166.666666666666</v>
      </c>
      <c r="G102" s="58">
        <v>14166.666666666666</v>
      </c>
      <c r="H102" s="58">
        <v>14166.666666666666</v>
      </c>
      <c r="I102" s="58">
        <v>14166.666666666666</v>
      </c>
      <c r="J102" s="58">
        <v>14166.666666666666</v>
      </c>
      <c r="K102" s="58">
        <v>14166.666666666666</v>
      </c>
      <c r="L102" s="58">
        <v>14166.666666666666</v>
      </c>
      <c r="M102" s="58">
        <v>14166.666666666666</v>
      </c>
      <c r="N102" s="58">
        <v>14166.666666666666</v>
      </c>
      <c r="O102" s="65">
        <f t="shared" si="10"/>
        <v>170000</v>
      </c>
    </row>
    <row r="103" spans="1:15" s="8" customFormat="1" ht="15" customHeight="1" x14ac:dyDescent="0.2">
      <c r="A103" s="12" t="s">
        <v>126</v>
      </c>
      <c r="B103" s="81" t="s">
        <v>254</v>
      </c>
      <c r="C103" s="58">
        <v>4583.333333333333</v>
      </c>
      <c r="D103" s="58">
        <v>4583.333333333333</v>
      </c>
      <c r="E103" s="58">
        <v>4583.333333333333</v>
      </c>
      <c r="F103" s="58">
        <v>4583.333333333333</v>
      </c>
      <c r="G103" s="58">
        <v>4583.333333333333</v>
      </c>
      <c r="H103" s="58">
        <v>4583.333333333333</v>
      </c>
      <c r="I103" s="58">
        <v>4583.333333333333</v>
      </c>
      <c r="J103" s="58">
        <v>4583.333333333333</v>
      </c>
      <c r="K103" s="58">
        <v>4583.333333333333</v>
      </c>
      <c r="L103" s="58">
        <v>4583.333333333333</v>
      </c>
      <c r="M103" s="58">
        <v>4583.333333333333</v>
      </c>
      <c r="N103" s="58">
        <v>4583.333333333333</v>
      </c>
      <c r="O103" s="65">
        <f t="shared" si="10"/>
        <v>55000.000000000007</v>
      </c>
    </row>
    <row r="104" spans="1:15" s="8" customFormat="1" ht="15" customHeight="1" x14ac:dyDescent="0.2">
      <c r="A104" s="12" t="s">
        <v>127</v>
      </c>
      <c r="B104" s="81" t="s">
        <v>254</v>
      </c>
      <c r="C104" s="58">
        <v>1000</v>
      </c>
      <c r="D104" s="58">
        <v>1000</v>
      </c>
      <c r="E104" s="58">
        <v>1000</v>
      </c>
      <c r="F104" s="58">
        <v>1000</v>
      </c>
      <c r="G104" s="58">
        <v>1000</v>
      </c>
      <c r="H104" s="58">
        <v>1000</v>
      </c>
      <c r="I104" s="58">
        <v>1000</v>
      </c>
      <c r="J104" s="58">
        <v>1000</v>
      </c>
      <c r="K104" s="58">
        <v>1000</v>
      </c>
      <c r="L104" s="58">
        <v>1000</v>
      </c>
      <c r="M104" s="58">
        <v>1000</v>
      </c>
      <c r="N104" s="58">
        <v>1000</v>
      </c>
      <c r="O104" s="65">
        <f t="shared" si="10"/>
        <v>12000</v>
      </c>
    </row>
    <row r="105" spans="1:15" s="8" customFormat="1" ht="15" customHeight="1" x14ac:dyDescent="0.2">
      <c r="A105" s="12" t="s">
        <v>128</v>
      </c>
      <c r="B105" s="81" t="s">
        <v>254</v>
      </c>
      <c r="C105" s="58">
        <v>9166.6666666666661</v>
      </c>
      <c r="D105" s="58">
        <v>9166.6666666666661</v>
      </c>
      <c r="E105" s="58">
        <v>9166.6666666666661</v>
      </c>
      <c r="F105" s="58">
        <v>9166.6666666666661</v>
      </c>
      <c r="G105" s="58">
        <v>9166.6666666666661</v>
      </c>
      <c r="H105" s="58">
        <v>9166.6666666666661</v>
      </c>
      <c r="I105" s="58">
        <v>9166.6666666666661</v>
      </c>
      <c r="J105" s="58">
        <v>9166.6666666666661</v>
      </c>
      <c r="K105" s="58">
        <v>9166.6666666666661</v>
      </c>
      <c r="L105" s="58">
        <v>9166.6666666666661</v>
      </c>
      <c r="M105" s="58">
        <v>9166.6666666666661</v>
      </c>
      <c r="N105" s="58">
        <v>9166.6666666666661</v>
      </c>
      <c r="O105" s="65">
        <f t="shared" si="10"/>
        <v>110000.00000000001</v>
      </c>
    </row>
    <row r="106" spans="1:15" s="8" customFormat="1" ht="15" customHeight="1" x14ac:dyDescent="0.2">
      <c r="A106" s="12" t="s">
        <v>129</v>
      </c>
      <c r="B106" s="81" t="s">
        <v>255</v>
      </c>
      <c r="C106" s="58">
        <v>0</v>
      </c>
      <c r="D106" s="58">
        <v>0</v>
      </c>
      <c r="E106" s="58">
        <v>8000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65">
        <f t="shared" si="10"/>
        <v>8000</v>
      </c>
    </row>
    <row r="107" spans="1:15" s="8" customFormat="1" ht="8.25" customHeight="1" x14ac:dyDescent="0.2">
      <c r="A107" s="12"/>
      <c r="B107" s="81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5">
        <f t="shared" si="10"/>
        <v>0</v>
      </c>
    </row>
    <row r="108" spans="1:15" s="8" customFormat="1" ht="15" customHeight="1" x14ac:dyDescent="0.2">
      <c r="A108" s="12" t="s">
        <v>130</v>
      </c>
      <c r="B108" s="81" t="s">
        <v>130</v>
      </c>
      <c r="C108" s="58">
        <v>833.33333333333337</v>
      </c>
      <c r="D108" s="58">
        <v>833.33333333333337</v>
      </c>
      <c r="E108" s="58">
        <v>833.33333333333337</v>
      </c>
      <c r="F108" s="58">
        <v>833.33333333333337</v>
      </c>
      <c r="G108" s="58">
        <v>833.33333333333337</v>
      </c>
      <c r="H108" s="58">
        <v>833.33333333333337</v>
      </c>
      <c r="I108" s="58">
        <v>833.33333333333337</v>
      </c>
      <c r="J108" s="58">
        <v>833.33333333333337</v>
      </c>
      <c r="K108" s="58">
        <v>833.33333333333337</v>
      </c>
      <c r="L108" s="58">
        <v>833.33333333333337</v>
      </c>
      <c r="M108" s="58">
        <v>833.33333333333337</v>
      </c>
      <c r="N108" s="58">
        <v>833.33333333333337</v>
      </c>
      <c r="O108" s="65">
        <f t="shared" si="10"/>
        <v>10000</v>
      </c>
    </row>
    <row r="109" spans="1:15" s="8" customFormat="1" ht="15" customHeight="1" x14ac:dyDescent="0.2">
      <c r="A109" s="12" t="s">
        <v>131</v>
      </c>
      <c r="B109" s="81" t="s">
        <v>130</v>
      </c>
      <c r="C109" s="58">
        <v>666.66666666666663</v>
      </c>
      <c r="D109" s="58">
        <v>666.66666666666663</v>
      </c>
      <c r="E109" s="58">
        <v>666.66666666666663</v>
      </c>
      <c r="F109" s="58">
        <v>666.66666666666663</v>
      </c>
      <c r="G109" s="58">
        <v>666.66666666666663</v>
      </c>
      <c r="H109" s="58">
        <v>666.66666666666663</v>
      </c>
      <c r="I109" s="58">
        <v>666.66666666666663</v>
      </c>
      <c r="J109" s="58">
        <v>666.66666666666663</v>
      </c>
      <c r="K109" s="58">
        <v>666.66666666666663</v>
      </c>
      <c r="L109" s="58">
        <v>666.66666666666663</v>
      </c>
      <c r="M109" s="58">
        <v>666.66666666666663</v>
      </c>
      <c r="N109" s="58">
        <v>666.66666666666663</v>
      </c>
      <c r="O109" s="65">
        <f t="shared" si="10"/>
        <v>8000.0000000000009</v>
      </c>
    </row>
    <row r="110" spans="1:15" s="8" customFormat="1" ht="15" customHeight="1" x14ac:dyDescent="0.2">
      <c r="A110" s="12" t="s">
        <v>132</v>
      </c>
      <c r="B110" s="81" t="s">
        <v>130</v>
      </c>
      <c r="C110" s="58">
        <v>833.33333333333337</v>
      </c>
      <c r="D110" s="58">
        <v>833.33333333333337</v>
      </c>
      <c r="E110" s="58">
        <v>833.33333333333337</v>
      </c>
      <c r="F110" s="58">
        <v>833.33333333333337</v>
      </c>
      <c r="G110" s="58">
        <v>833.33333333333337</v>
      </c>
      <c r="H110" s="58">
        <v>833.33333333333337</v>
      </c>
      <c r="I110" s="58">
        <v>833.33333333333337</v>
      </c>
      <c r="J110" s="58">
        <v>833.33333333333337</v>
      </c>
      <c r="K110" s="58">
        <v>833.33333333333337</v>
      </c>
      <c r="L110" s="58">
        <v>833.33333333333337</v>
      </c>
      <c r="M110" s="58">
        <v>833.33333333333337</v>
      </c>
      <c r="N110" s="58">
        <v>833.33333333333337</v>
      </c>
      <c r="O110" s="65">
        <f t="shared" si="10"/>
        <v>10000</v>
      </c>
    </row>
    <row r="111" spans="1:15" s="8" customFormat="1" ht="15" customHeight="1" x14ac:dyDescent="0.2">
      <c r="A111" s="12" t="s">
        <v>133</v>
      </c>
      <c r="B111" s="81" t="s">
        <v>256</v>
      </c>
      <c r="C111" s="58">
        <v>0</v>
      </c>
      <c r="D111" s="58">
        <v>0</v>
      </c>
      <c r="E111" s="58">
        <v>38000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65">
        <f t="shared" si="10"/>
        <v>38000</v>
      </c>
    </row>
    <row r="112" spans="1:15" s="8" customFormat="1" ht="15" customHeight="1" x14ac:dyDescent="0.2">
      <c r="A112" s="12" t="s">
        <v>134</v>
      </c>
      <c r="B112" s="81" t="s">
        <v>256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  <c r="H112" s="58">
        <v>0</v>
      </c>
      <c r="I112" s="58">
        <v>0</v>
      </c>
      <c r="J112" s="58">
        <v>0</v>
      </c>
      <c r="K112" s="58">
        <v>0</v>
      </c>
      <c r="L112" s="58">
        <v>0</v>
      </c>
      <c r="M112" s="58">
        <v>38000</v>
      </c>
      <c r="N112" s="58">
        <v>0</v>
      </c>
      <c r="O112" s="65">
        <f t="shared" si="10"/>
        <v>38000</v>
      </c>
    </row>
    <row r="113" spans="1:15" s="8" customFormat="1" ht="15" customHeight="1" x14ac:dyDescent="0.2">
      <c r="A113" s="12" t="s">
        <v>216</v>
      </c>
      <c r="B113" s="81" t="s">
        <v>256</v>
      </c>
      <c r="C113" s="58">
        <v>0</v>
      </c>
      <c r="D113" s="58">
        <v>50000</v>
      </c>
      <c r="E113" s="58">
        <v>0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65">
        <f t="shared" si="10"/>
        <v>50000</v>
      </c>
    </row>
    <row r="114" spans="1:15" s="8" customFormat="1" ht="15" customHeight="1" x14ac:dyDescent="0.2">
      <c r="A114" s="12" t="s">
        <v>135</v>
      </c>
      <c r="B114" s="81" t="s">
        <v>256</v>
      </c>
      <c r="C114" s="58">
        <v>0</v>
      </c>
      <c r="D114" s="58">
        <v>0</v>
      </c>
      <c r="E114" s="58">
        <v>0</v>
      </c>
      <c r="F114" s="58">
        <v>0</v>
      </c>
      <c r="G114" s="58">
        <v>40000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65">
        <f t="shared" si="10"/>
        <v>40000</v>
      </c>
    </row>
    <row r="115" spans="1:15" s="8" customFormat="1" ht="15" customHeight="1" x14ac:dyDescent="0.2">
      <c r="A115" s="109" t="s">
        <v>275</v>
      </c>
      <c r="B115" s="81" t="s">
        <v>257</v>
      </c>
      <c r="C115" s="58">
        <v>0</v>
      </c>
      <c r="D115" s="58">
        <v>0</v>
      </c>
      <c r="E115" s="58">
        <v>0</v>
      </c>
      <c r="F115" s="58">
        <v>0</v>
      </c>
      <c r="G115" s="111">
        <v>25000</v>
      </c>
      <c r="H115" s="58">
        <v>0</v>
      </c>
      <c r="I115" s="58">
        <v>0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65">
        <f t="shared" si="10"/>
        <v>25000</v>
      </c>
    </row>
    <row r="116" spans="1:15" s="8" customFormat="1" ht="15" customHeight="1" x14ac:dyDescent="0.2">
      <c r="A116" s="12" t="s">
        <v>136</v>
      </c>
      <c r="B116" s="81" t="s">
        <v>257</v>
      </c>
      <c r="C116" s="58">
        <v>0</v>
      </c>
      <c r="D116" s="58">
        <v>0</v>
      </c>
      <c r="E116" s="58">
        <v>0</v>
      </c>
      <c r="F116" s="58">
        <v>0</v>
      </c>
      <c r="G116" s="58">
        <v>20000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65">
        <f t="shared" si="10"/>
        <v>20000</v>
      </c>
    </row>
    <row r="117" spans="1:15" s="8" customFormat="1" ht="15" customHeight="1" x14ac:dyDescent="0.2">
      <c r="A117" s="12" t="s">
        <v>139</v>
      </c>
      <c r="B117" s="81" t="s">
        <v>256</v>
      </c>
      <c r="C117" s="58">
        <v>0</v>
      </c>
      <c r="D117" s="58">
        <v>20000</v>
      </c>
      <c r="E117" s="58">
        <v>0</v>
      </c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58">
        <v>0</v>
      </c>
      <c r="L117" s="58">
        <v>0</v>
      </c>
      <c r="M117" s="58">
        <v>0</v>
      </c>
      <c r="N117" s="58">
        <v>0</v>
      </c>
      <c r="O117" s="65">
        <f t="shared" si="10"/>
        <v>20000</v>
      </c>
    </row>
    <row r="118" spans="1:15" s="8" customFormat="1" ht="24" x14ac:dyDescent="0.2">
      <c r="A118" s="110" t="s">
        <v>274</v>
      </c>
      <c r="B118" s="81" t="s">
        <v>257</v>
      </c>
      <c r="C118" s="58">
        <v>0</v>
      </c>
      <c r="D118" s="58">
        <v>0</v>
      </c>
      <c r="E118" s="58">
        <v>0</v>
      </c>
      <c r="F118" s="111">
        <v>40000</v>
      </c>
      <c r="G118" s="58">
        <v>0</v>
      </c>
      <c r="H118" s="58">
        <v>0</v>
      </c>
      <c r="I118" s="58">
        <v>0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65">
        <f t="shared" si="10"/>
        <v>40000</v>
      </c>
    </row>
    <row r="119" spans="1:15" s="8" customFormat="1" ht="15" customHeight="1" x14ac:dyDescent="0.2">
      <c r="A119" s="12" t="s">
        <v>138</v>
      </c>
      <c r="B119" s="81" t="s">
        <v>256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  <c r="H119" s="58">
        <v>0</v>
      </c>
      <c r="I119" s="58">
        <v>0</v>
      </c>
      <c r="J119" s="58">
        <v>0</v>
      </c>
      <c r="K119" s="58">
        <v>0</v>
      </c>
      <c r="L119" s="58">
        <v>40000</v>
      </c>
      <c r="M119" s="58">
        <v>0</v>
      </c>
      <c r="N119" s="58">
        <v>0</v>
      </c>
      <c r="O119" s="65">
        <f t="shared" si="10"/>
        <v>40000</v>
      </c>
    </row>
    <row r="120" spans="1:15" s="8" customFormat="1" ht="15" customHeight="1" x14ac:dyDescent="0.2">
      <c r="A120" s="12" t="s">
        <v>137</v>
      </c>
      <c r="B120" s="81" t="s">
        <v>256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  <c r="H120" s="58">
        <v>0</v>
      </c>
      <c r="I120" s="58">
        <v>0</v>
      </c>
      <c r="J120" s="58">
        <v>0</v>
      </c>
      <c r="K120" s="58">
        <v>0</v>
      </c>
      <c r="L120" s="58">
        <v>160000</v>
      </c>
      <c r="M120" s="58">
        <v>0</v>
      </c>
      <c r="N120" s="58">
        <v>0</v>
      </c>
      <c r="O120" s="65">
        <f t="shared" si="10"/>
        <v>160000</v>
      </c>
    </row>
    <row r="121" spans="1:15" s="8" customFormat="1" ht="15" customHeight="1" x14ac:dyDescent="0.2">
      <c r="A121" s="12" t="s">
        <v>140</v>
      </c>
      <c r="B121" s="81" t="s">
        <v>257</v>
      </c>
      <c r="C121" s="58">
        <v>0</v>
      </c>
      <c r="D121" s="58">
        <v>0</v>
      </c>
      <c r="E121" s="58">
        <v>30000</v>
      </c>
      <c r="F121" s="58">
        <v>0</v>
      </c>
      <c r="G121" s="58">
        <v>0</v>
      </c>
      <c r="H121" s="58">
        <v>30000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65">
        <f t="shared" si="10"/>
        <v>60000</v>
      </c>
    </row>
    <row r="122" spans="1:15" s="8" customFormat="1" ht="15" customHeight="1" x14ac:dyDescent="0.2">
      <c r="A122" s="12" t="s">
        <v>141</v>
      </c>
      <c r="B122" s="81" t="s">
        <v>256</v>
      </c>
      <c r="C122" s="58">
        <v>0</v>
      </c>
      <c r="D122" s="58">
        <v>0</v>
      </c>
      <c r="E122" s="58">
        <v>0</v>
      </c>
      <c r="F122" s="58">
        <v>0</v>
      </c>
      <c r="G122" s="58">
        <v>165000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65">
        <f t="shared" si="10"/>
        <v>165000</v>
      </c>
    </row>
    <row r="123" spans="1:15" s="8" customFormat="1" ht="15" customHeight="1" x14ac:dyDescent="0.2">
      <c r="A123" s="12" t="s">
        <v>142</v>
      </c>
      <c r="B123" s="81" t="s">
        <v>256</v>
      </c>
      <c r="C123" s="58">
        <v>0</v>
      </c>
      <c r="D123" s="58">
        <v>32000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65">
        <f t="shared" si="10"/>
        <v>32000</v>
      </c>
    </row>
    <row r="124" spans="1:15" s="8" customFormat="1" ht="15" customHeight="1" x14ac:dyDescent="0.2">
      <c r="A124" s="12" t="s">
        <v>143</v>
      </c>
      <c r="B124" s="81" t="s">
        <v>256</v>
      </c>
      <c r="C124" s="58">
        <v>0</v>
      </c>
      <c r="D124" s="58">
        <v>10000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65">
        <f t="shared" si="10"/>
        <v>10000</v>
      </c>
    </row>
    <row r="125" spans="1:15" s="8" customFormat="1" ht="15" customHeight="1" x14ac:dyDescent="0.2">
      <c r="A125" s="12" t="s">
        <v>144</v>
      </c>
      <c r="B125" s="81" t="s">
        <v>256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8">
        <v>45000</v>
      </c>
      <c r="N125" s="58">
        <v>0</v>
      </c>
      <c r="O125" s="65">
        <f t="shared" si="10"/>
        <v>45000</v>
      </c>
    </row>
    <row r="126" spans="1:15" s="8" customFormat="1" ht="15" customHeight="1" x14ac:dyDescent="0.2">
      <c r="A126" s="12" t="s">
        <v>145</v>
      </c>
      <c r="B126" s="81" t="s">
        <v>256</v>
      </c>
      <c r="C126" s="58">
        <v>0</v>
      </c>
      <c r="D126" s="58">
        <v>0</v>
      </c>
      <c r="E126" s="58">
        <v>15000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65">
        <f t="shared" si="10"/>
        <v>15000</v>
      </c>
    </row>
    <row r="127" spans="1:15" s="8" customFormat="1" ht="15" customHeight="1" x14ac:dyDescent="0.2">
      <c r="A127" s="12" t="s">
        <v>146</v>
      </c>
      <c r="B127" s="81" t="s">
        <v>256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20000</v>
      </c>
      <c r="N127" s="58">
        <v>0</v>
      </c>
      <c r="O127" s="65">
        <f t="shared" si="10"/>
        <v>20000</v>
      </c>
    </row>
    <row r="128" spans="1:15" s="8" customFormat="1" ht="15" customHeight="1" x14ac:dyDescent="0.2">
      <c r="A128" s="12" t="s">
        <v>147</v>
      </c>
      <c r="B128" s="81" t="s">
        <v>257</v>
      </c>
      <c r="C128" s="58">
        <v>0</v>
      </c>
      <c r="D128" s="58">
        <v>0</v>
      </c>
      <c r="E128" s="58">
        <v>0</v>
      </c>
      <c r="F128" s="58">
        <v>0</v>
      </c>
      <c r="G128" s="58">
        <v>40000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65">
        <f t="shared" si="10"/>
        <v>40000</v>
      </c>
    </row>
    <row r="129" spans="1:15" s="8" customFormat="1" ht="15" customHeight="1" x14ac:dyDescent="0.2">
      <c r="A129" s="12" t="s">
        <v>148</v>
      </c>
      <c r="B129" s="81" t="s">
        <v>256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  <c r="H129" s="58">
        <v>0</v>
      </c>
      <c r="I129" s="58">
        <v>0</v>
      </c>
      <c r="J129" s="58">
        <v>25000</v>
      </c>
      <c r="K129" s="58">
        <v>0</v>
      </c>
      <c r="L129" s="58">
        <v>0</v>
      </c>
      <c r="M129" s="58">
        <v>0</v>
      </c>
      <c r="N129" s="58">
        <v>0</v>
      </c>
      <c r="O129" s="65">
        <f t="shared" si="10"/>
        <v>25000</v>
      </c>
    </row>
    <row r="130" spans="1:15" s="8" customFormat="1" ht="15" customHeight="1" x14ac:dyDescent="0.2">
      <c r="A130" s="109" t="s">
        <v>276</v>
      </c>
      <c r="B130" s="81" t="s">
        <v>257</v>
      </c>
      <c r="C130" s="58">
        <v>0</v>
      </c>
      <c r="D130" s="111">
        <v>10000</v>
      </c>
      <c r="E130" s="58">
        <v>0</v>
      </c>
      <c r="F130" s="58">
        <v>0</v>
      </c>
      <c r="G130" s="58">
        <v>0</v>
      </c>
      <c r="H130" s="111">
        <v>25000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65">
        <f t="shared" si="10"/>
        <v>35000</v>
      </c>
    </row>
    <row r="131" spans="1:15" s="8" customFormat="1" ht="15" customHeight="1" x14ac:dyDescent="0.2">
      <c r="A131" s="12" t="s">
        <v>149</v>
      </c>
      <c r="B131" s="81" t="s">
        <v>257</v>
      </c>
      <c r="C131" s="58">
        <v>0</v>
      </c>
      <c r="D131" s="58">
        <v>0</v>
      </c>
      <c r="E131" s="58">
        <v>0</v>
      </c>
      <c r="F131" s="58">
        <v>0</v>
      </c>
      <c r="G131" s="58">
        <v>30000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65">
        <f t="shared" si="10"/>
        <v>30000</v>
      </c>
    </row>
    <row r="132" spans="1:15" s="8" customFormat="1" ht="15" customHeight="1" x14ac:dyDescent="0.2">
      <c r="A132" s="12" t="s">
        <v>150</v>
      </c>
      <c r="B132" s="81" t="s">
        <v>256</v>
      </c>
      <c r="C132" s="58">
        <v>0</v>
      </c>
      <c r="D132" s="58">
        <v>0</v>
      </c>
      <c r="E132" s="58">
        <v>5000</v>
      </c>
      <c r="F132" s="58">
        <v>0</v>
      </c>
      <c r="G132" s="58">
        <v>0</v>
      </c>
      <c r="H132" s="58">
        <v>0</v>
      </c>
      <c r="I132" s="58">
        <v>0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65">
        <f t="shared" si="10"/>
        <v>5000</v>
      </c>
    </row>
    <row r="133" spans="1:15" s="8" customFormat="1" ht="15" customHeight="1" x14ac:dyDescent="0.2">
      <c r="A133" s="109" t="s">
        <v>277</v>
      </c>
      <c r="B133" s="81" t="s">
        <v>257</v>
      </c>
      <c r="C133" s="58">
        <v>0</v>
      </c>
      <c r="D133" s="58">
        <v>0</v>
      </c>
      <c r="E133" s="111">
        <v>20000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65">
        <f t="shared" si="10"/>
        <v>20000</v>
      </c>
    </row>
    <row r="134" spans="1:15" s="8" customFormat="1" ht="15" customHeight="1" x14ac:dyDescent="0.2">
      <c r="A134" s="109" t="s">
        <v>278</v>
      </c>
      <c r="B134" s="81" t="s">
        <v>257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  <c r="H134" s="111">
        <v>20000</v>
      </c>
      <c r="I134" s="58">
        <v>0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65">
        <f t="shared" si="10"/>
        <v>20000</v>
      </c>
    </row>
    <row r="135" spans="1:15" s="8" customFormat="1" ht="15" customHeight="1" x14ac:dyDescent="0.2">
      <c r="A135" s="12" t="s">
        <v>151</v>
      </c>
      <c r="B135" s="81" t="s">
        <v>256</v>
      </c>
      <c r="C135" s="58">
        <v>0</v>
      </c>
      <c r="D135" s="58">
        <v>0</v>
      </c>
      <c r="E135" s="58">
        <v>0</v>
      </c>
      <c r="F135" s="58">
        <v>40000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65">
        <f t="shared" si="10"/>
        <v>40000</v>
      </c>
    </row>
    <row r="136" spans="1:15" s="8" customFormat="1" ht="15" customHeight="1" x14ac:dyDescent="0.2">
      <c r="A136" s="12" t="s">
        <v>152</v>
      </c>
      <c r="B136" s="81" t="s">
        <v>257</v>
      </c>
      <c r="C136" s="58">
        <v>0</v>
      </c>
      <c r="D136" s="58">
        <v>20000</v>
      </c>
      <c r="E136" s="58">
        <v>0</v>
      </c>
      <c r="F136" s="58">
        <v>0</v>
      </c>
      <c r="G136" s="58">
        <v>0</v>
      </c>
      <c r="H136" s="58">
        <v>20000</v>
      </c>
      <c r="I136" s="58">
        <v>0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65">
        <f t="shared" si="10"/>
        <v>40000</v>
      </c>
    </row>
    <row r="137" spans="1:15" s="8" customFormat="1" ht="15" customHeight="1" x14ac:dyDescent="0.2">
      <c r="A137" s="12" t="s">
        <v>153</v>
      </c>
      <c r="B137" s="81" t="s">
        <v>256</v>
      </c>
      <c r="C137" s="58">
        <v>0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25000</v>
      </c>
      <c r="L137" s="58">
        <v>0</v>
      </c>
      <c r="M137" s="58">
        <v>0</v>
      </c>
      <c r="N137" s="58">
        <v>0</v>
      </c>
      <c r="O137" s="65">
        <f t="shared" si="10"/>
        <v>25000</v>
      </c>
    </row>
    <row r="138" spans="1:15" s="8" customFormat="1" ht="15" customHeight="1" x14ac:dyDescent="0.2">
      <c r="A138" s="12" t="s">
        <v>154</v>
      </c>
      <c r="B138" s="81" t="s">
        <v>256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15000</v>
      </c>
      <c r="K138" s="58">
        <v>0</v>
      </c>
      <c r="L138" s="58">
        <v>0</v>
      </c>
      <c r="M138" s="58">
        <v>0</v>
      </c>
      <c r="N138" s="58">
        <v>0</v>
      </c>
      <c r="O138" s="65">
        <f t="shared" si="10"/>
        <v>15000</v>
      </c>
    </row>
    <row r="139" spans="1:15" s="7" customFormat="1" ht="15" customHeight="1" x14ac:dyDescent="0.2">
      <c r="A139" s="12" t="s">
        <v>155</v>
      </c>
      <c r="B139" s="81" t="s">
        <v>257</v>
      </c>
      <c r="C139" s="60">
        <v>0</v>
      </c>
      <c r="D139" s="60">
        <v>0</v>
      </c>
      <c r="E139" s="60">
        <v>0</v>
      </c>
      <c r="F139" s="58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25000</v>
      </c>
      <c r="L139" s="58">
        <v>0</v>
      </c>
      <c r="M139" s="60">
        <v>0</v>
      </c>
      <c r="N139" s="60">
        <v>0</v>
      </c>
      <c r="O139" s="65">
        <f t="shared" si="10"/>
        <v>25000</v>
      </c>
    </row>
    <row r="140" spans="1:15" s="8" customFormat="1" ht="15" customHeight="1" x14ac:dyDescent="0.2">
      <c r="A140" s="12" t="s">
        <v>156</v>
      </c>
      <c r="B140" s="81" t="s">
        <v>256</v>
      </c>
      <c r="C140" s="60">
        <v>20000</v>
      </c>
      <c r="D140" s="58">
        <v>0</v>
      </c>
      <c r="E140" s="58">
        <v>0</v>
      </c>
      <c r="F140" s="58">
        <v>0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65">
        <f t="shared" si="10"/>
        <v>20000</v>
      </c>
    </row>
    <row r="141" spans="1:15" s="8" customFormat="1" ht="15" customHeight="1" x14ac:dyDescent="0.2">
      <c r="A141" s="12"/>
      <c r="B141" s="81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5"/>
    </row>
    <row r="142" spans="1:15" s="8" customFormat="1" ht="15" customHeight="1" x14ac:dyDescent="0.2">
      <c r="A142" s="12" t="s">
        <v>157</v>
      </c>
      <c r="B142" s="81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65"/>
    </row>
    <row r="143" spans="1:15" s="8" customFormat="1" ht="15" customHeight="1" x14ac:dyDescent="0.2">
      <c r="A143" s="12" t="s">
        <v>158</v>
      </c>
      <c r="B143" s="81" t="s">
        <v>256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  <c r="H143" s="58">
        <v>0</v>
      </c>
      <c r="I143" s="58">
        <v>0</v>
      </c>
      <c r="J143" s="58">
        <v>0</v>
      </c>
      <c r="K143" s="58">
        <v>0</v>
      </c>
      <c r="L143" s="58">
        <v>10000</v>
      </c>
      <c r="M143" s="58">
        <v>0</v>
      </c>
      <c r="N143" s="58">
        <v>0</v>
      </c>
      <c r="O143" s="65">
        <f t="shared" si="10"/>
        <v>10000</v>
      </c>
    </row>
    <row r="144" spans="1:15" s="8" customFormat="1" ht="15" customHeight="1" x14ac:dyDescent="0.2">
      <c r="A144" s="12" t="s">
        <v>159</v>
      </c>
      <c r="B144" s="81" t="s">
        <v>256</v>
      </c>
      <c r="C144" s="58">
        <v>0</v>
      </c>
      <c r="D144" s="58">
        <v>0</v>
      </c>
      <c r="E144" s="58">
        <v>0</v>
      </c>
      <c r="F144" s="58">
        <v>0</v>
      </c>
      <c r="G144" s="58">
        <v>10000</v>
      </c>
      <c r="H144" s="58">
        <v>0</v>
      </c>
      <c r="I144" s="58">
        <v>0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65">
        <f t="shared" si="10"/>
        <v>10000</v>
      </c>
    </row>
    <row r="145" spans="1:15" s="8" customFormat="1" ht="15" customHeight="1" x14ac:dyDescent="0.2">
      <c r="A145" s="12" t="s">
        <v>160</v>
      </c>
      <c r="B145" s="81" t="s">
        <v>256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7000</v>
      </c>
      <c r="L145" s="58">
        <v>0</v>
      </c>
      <c r="M145" s="58">
        <v>0</v>
      </c>
      <c r="N145" s="58">
        <v>0</v>
      </c>
      <c r="O145" s="65">
        <f t="shared" si="10"/>
        <v>7000</v>
      </c>
    </row>
    <row r="146" spans="1:15" s="8" customFormat="1" ht="15" customHeight="1" x14ac:dyDescent="0.2">
      <c r="A146" s="12" t="s">
        <v>161</v>
      </c>
      <c r="B146" s="81" t="s">
        <v>256</v>
      </c>
      <c r="C146" s="58">
        <v>5000</v>
      </c>
      <c r="D146" s="58">
        <v>0</v>
      </c>
      <c r="E146" s="58">
        <v>0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65">
        <f t="shared" si="10"/>
        <v>5000</v>
      </c>
    </row>
    <row r="147" spans="1:15" s="8" customFormat="1" ht="15" customHeight="1" x14ac:dyDescent="0.2">
      <c r="A147" s="12" t="s">
        <v>162</v>
      </c>
      <c r="B147" s="81" t="s">
        <v>256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  <c r="H147" s="58">
        <v>0</v>
      </c>
      <c r="I147" s="58">
        <v>5000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65">
        <f t="shared" si="10"/>
        <v>5000</v>
      </c>
    </row>
    <row r="148" spans="1:15" s="8" customFormat="1" ht="15" customHeight="1" x14ac:dyDescent="0.2">
      <c r="A148" s="12" t="s">
        <v>163</v>
      </c>
      <c r="B148" s="81" t="s">
        <v>256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  <c r="H148" s="58">
        <v>0</v>
      </c>
      <c r="I148" s="58">
        <v>3000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65">
        <f t="shared" si="10"/>
        <v>3000</v>
      </c>
    </row>
    <row r="149" spans="1:15" s="8" customFormat="1" ht="9.75" customHeight="1" x14ac:dyDescent="0.2">
      <c r="A149" s="12"/>
      <c r="B149" s="81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5"/>
    </row>
    <row r="150" spans="1:15" s="7" customFormat="1" ht="15" customHeight="1" x14ac:dyDescent="0.2">
      <c r="A150" s="12" t="s">
        <v>164</v>
      </c>
      <c r="B150" s="81" t="s">
        <v>256</v>
      </c>
      <c r="C150" s="60">
        <v>4166.666666666667</v>
      </c>
      <c r="D150" s="60">
        <v>4166.666666666667</v>
      </c>
      <c r="E150" s="60">
        <v>4166.666666666667</v>
      </c>
      <c r="F150" s="60">
        <v>4166.666666666667</v>
      </c>
      <c r="G150" s="60">
        <v>4166.666666666667</v>
      </c>
      <c r="H150" s="60">
        <v>4166.666666666667</v>
      </c>
      <c r="I150" s="60">
        <v>4166.666666666667</v>
      </c>
      <c r="J150" s="60">
        <v>4166.666666666667</v>
      </c>
      <c r="K150" s="60">
        <v>4166.666666666667</v>
      </c>
      <c r="L150" s="60">
        <v>4166.666666666667</v>
      </c>
      <c r="M150" s="60">
        <v>4166.666666666667</v>
      </c>
      <c r="N150" s="60">
        <v>4166.666666666667</v>
      </c>
      <c r="O150" s="65">
        <f t="shared" si="10"/>
        <v>49999.999999999993</v>
      </c>
    </row>
    <row r="151" spans="1:15" s="8" customFormat="1" ht="6.95" customHeight="1" x14ac:dyDescent="0.2">
      <c r="A151" s="12"/>
      <c r="B151" s="8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5"/>
    </row>
    <row r="152" spans="1:15" s="7" customFormat="1" ht="15" customHeight="1" x14ac:dyDescent="0.2">
      <c r="A152" s="15" t="str">
        <f>"TOTAL "&amp;A98</f>
        <v>TOTAL MARKETING/TOURISM PROMOTION</v>
      </c>
      <c r="B152" s="85"/>
      <c r="C152" s="62">
        <f t="shared" ref="C152:N152" si="11">SUM(C100:C150)</f>
        <v>61666.666666666664</v>
      </c>
      <c r="D152" s="62">
        <f t="shared" si="11"/>
        <v>178666.66666666666</v>
      </c>
      <c r="E152" s="62">
        <f t="shared" si="11"/>
        <v>152666.66666666666</v>
      </c>
      <c r="F152" s="62">
        <f t="shared" si="11"/>
        <v>116666.66666666667</v>
      </c>
      <c r="G152" s="62">
        <f t="shared" si="11"/>
        <v>366666.66666666669</v>
      </c>
      <c r="H152" s="62">
        <f t="shared" si="11"/>
        <v>131666.66666666666</v>
      </c>
      <c r="I152" s="62">
        <f t="shared" si="11"/>
        <v>44666.666666666664</v>
      </c>
      <c r="J152" s="62">
        <f t="shared" si="11"/>
        <v>76666.666666666672</v>
      </c>
      <c r="K152" s="62">
        <f t="shared" si="11"/>
        <v>93666.666666666672</v>
      </c>
      <c r="L152" s="62">
        <f t="shared" si="11"/>
        <v>246666.66666666666</v>
      </c>
      <c r="M152" s="62">
        <f t="shared" si="11"/>
        <v>139666.66666666666</v>
      </c>
      <c r="N152" s="62">
        <f t="shared" si="11"/>
        <v>36666.666666666664</v>
      </c>
      <c r="O152" s="62">
        <f t="shared" si="10"/>
        <v>1646000.0000000005</v>
      </c>
    </row>
    <row r="153" spans="1:15" s="7" customFormat="1" ht="6.95" customHeight="1" x14ac:dyDescent="0.2">
      <c r="A153" s="11"/>
      <c r="B153" s="87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</row>
    <row r="154" spans="1:15" s="7" customFormat="1" ht="18" customHeight="1" x14ac:dyDescent="0.2">
      <c r="A154" s="94" t="s">
        <v>165</v>
      </c>
      <c r="B154" s="94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</row>
    <row r="155" spans="1:15" s="7" customFormat="1" ht="6.95" customHeight="1" x14ac:dyDescent="0.2">
      <c r="A155" s="10"/>
      <c r="B155" s="84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</row>
    <row r="156" spans="1:15" s="8" customFormat="1" ht="15" customHeight="1" x14ac:dyDescent="0.2">
      <c r="A156" s="12" t="s">
        <v>166</v>
      </c>
      <c r="B156" s="81" t="s">
        <v>253</v>
      </c>
      <c r="C156" s="58">
        <v>4416.666666666667</v>
      </c>
      <c r="D156" s="58">
        <v>4416.666666666667</v>
      </c>
      <c r="E156" s="58">
        <v>4416.666666666667</v>
      </c>
      <c r="F156" s="58">
        <v>4416.666666666667</v>
      </c>
      <c r="G156" s="58">
        <v>4416.666666666667</v>
      </c>
      <c r="H156" s="58">
        <v>4416.666666666667</v>
      </c>
      <c r="I156" s="58">
        <v>4416.666666666667</v>
      </c>
      <c r="J156" s="58">
        <v>4416.666666666667</v>
      </c>
      <c r="K156" s="58">
        <v>4416.666666666667</v>
      </c>
      <c r="L156" s="58">
        <v>4416.666666666667</v>
      </c>
      <c r="M156" s="58">
        <v>4416.666666666667</v>
      </c>
      <c r="N156" s="58">
        <v>4416.666666666667</v>
      </c>
      <c r="O156" s="65">
        <f>SUM(C156:N156)</f>
        <v>52999.999999999993</v>
      </c>
    </row>
    <row r="157" spans="1:15" s="8" customFormat="1" ht="15" customHeight="1" x14ac:dyDescent="0.2">
      <c r="A157" s="12" t="s">
        <v>167</v>
      </c>
      <c r="B157" s="81" t="s">
        <v>258</v>
      </c>
      <c r="C157" s="58">
        <v>1766.6666666666667</v>
      </c>
      <c r="D157" s="58">
        <v>1766.6666666666667</v>
      </c>
      <c r="E157" s="58">
        <v>1766.6666666666667</v>
      </c>
      <c r="F157" s="58">
        <v>1766.6666666666667</v>
      </c>
      <c r="G157" s="58">
        <v>1766.6666666666667</v>
      </c>
      <c r="H157" s="58">
        <v>1766.6666666666667</v>
      </c>
      <c r="I157" s="58">
        <v>1766.6666666666667</v>
      </c>
      <c r="J157" s="58">
        <v>1766.6666666666667</v>
      </c>
      <c r="K157" s="58">
        <v>1766.6666666666667</v>
      </c>
      <c r="L157" s="58">
        <v>1766.6666666666667</v>
      </c>
      <c r="M157" s="58">
        <v>1766.6666666666667</v>
      </c>
      <c r="N157" s="58">
        <v>1766.6666666666667</v>
      </c>
      <c r="O157" s="65">
        <f t="shared" ref="O157:O176" si="12">SUM(C157:N157)</f>
        <v>21200</v>
      </c>
    </row>
    <row r="158" spans="1:15" s="8" customFormat="1" ht="15" customHeight="1" x14ac:dyDescent="0.2">
      <c r="A158" s="12" t="s">
        <v>168</v>
      </c>
      <c r="B158" s="81" t="s">
        <v>259</v>
      </c>
      <c r="C158" s="58">
        <v>2466.6660000000002</v>
      </c>
      <c r="D158" s="58">
        <v>2466.6660000000002</v>
      </c>
      <c r="E158" s="58">
        <v>2466.6660000000002</v>
      </c>
      <c r="F158" s="58">
        <v>2466.6660000000002</v>
      </c>
      <c r="G158" s="58">
        <v>2466.6660000000002</v>
      </c>
      <c r="H158" s="58">
        <v>2466.6660000000002</v>
      </c>
      <c r="I158" s="58">
        <v>2466.6660000000002</v>
      </c>
      <c r="J158" s="58">
        <v>2466.6660000000002</v>
      </c>
      <c r="K158" s="58">
        <v>2466.6660000000002</v>
      </c>
      <c r="L158" s="58">
        <v>2466.6660000000002</v>
      </c>
      <c r="M158" s="58">
        <v>2466.6660000000002</v>
      </c>
      <c r="N158" s="58">
        <v>2466.6660000000002</v>
      </c>
      <c r="O158" s="65">
        <f t="shared" si="12"/>
        <v>29599.992000000009</v>
      </c>
    </row>
    <row r="159" spans="1:15" s="8" customFormat="1" ht="25.5" x14ac:dyDescent="0.2">
      <c r="A159" s="39" t="s">
        <v>169</v>
      </c>
      <c r="B159" s="88" t="s">
        <v>260</v>
      </c>
      <c r="C159" s="58">
        <v>17000</v>
      </c>
      <c r="D159" s="58">
        <v>0</v>
      </c>
      <c r="E159" s="58">
        <v>0</v>
      </c>
      <c r="F159" s="58">
        <v>0</v>
      </c>
      <c r="G159" s="58">
        <v>0</v>
      </c>
      <c r="H159" s="58">
        <v>0</v>
      </c>
      <c r="I159" s="58">
        <v>17000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65">
        <f t="shared" si="12"/>
        <v>34000</v>
      </c>
    </row>
    <row r="160" spans="1:15" s="8" customFormat="1" ht="25.5" x14ac:dyDescent="0.2">
      <c r="A160" s="39" t="s">
        <v>170</v>
      </c>
      <c r="B160" s="88" t="s">
        <v>261</v>
      </c>
      <c r="C160" s="58">
        <v>4946.6666666666697</v>
      </c>
      <c r="D160" s="58">
        <v>4946.666666666667</v>
      </c>
      <c r="E160" s="58">
        <v>4946.666666666667</v>
      </c>
      <c r="F160" s="58">
        <v>4946.666666666667</v>
      </c>
      <c r="G160" s="58">
        <v>4946.666666666667</v>
      </c>
      <c r="H160" s="58">
        <v>4946.666666666667</v>
      </c>
      <c r="I160" s="58">
        <v>4946.666666666667</v>
      </c>
      <c r="J160" s="58">
        <v>4946.666666666667</v>
      </c>
      <c r="K160" s="58">
        <v>4946.666666666667</v>
      </c>
      <c r="L160" s="58">
        <v>4946.666666666667</v>
      </c>
      <c r="M160" s="58">
        <v>4946.666666666667</v>
      </c>
      <c r="N160" s="58">
        <v>4946.666666666667</v>
      </c>
      <c r="O160" s="65">
        <f t="shared" si="12"/>
        <v>59359.999999999993</v>
      </c>
    </row>
    <row r="161" spans="1:15" s="8" customFormat="1" ht="15" customHeight="1" x14ac:dyDescent="0.2">
      <c r="A161" s="12" t="s">
        <v>171</v>
      </c>
      <c r="B161" s="81" t="s">
        <v>262</v>
      </c>
      <c r="C161" s="58">
        <v>7066.666666666667</v>
      </c>
      <c r="D161" s="58">
        <v>7066.666666666667</v>
      </c>
      <c r="E161" s="58">
        <v>7066.666666666667</v>
      </c>
      <c r="F161" s="58">
        <v>7066.666666666667</v>
      </c>
      <c r="G161" s="58">
        <v>7066.666666666667</v>
      </c>
      <c r="H161" s="58">
        <v>7066.666666666667</v>
      </c>
      <c r="I161" s="58">
        <v>7066.666666666667</v>
      </c>
      <c r="J161" s="58">
        <v>7066.666666666667</v>
      </c>
      <c r="K161" s="58">
        <v>7066.666666666667</v>
      </c>
      <c r="L161" s="58">
        <v>7066.666666666667</v>
      </c>
      <c r="M161" s="58">
        <v>7066.666666666667</v>
      </c>
      <c r="N161" s="58">
        <v>7066.666666666667</v>
      </c>
      <c r="O161" s="65">
        <f t="shared" si="12"/>
        <v>84800</v>
      </c>
    </row>
    <row r="162" spans="1:15" s="8" customFormat="1" ht="15" customHeight="1" x14ac:dyDescent="0.2">
      <c r="A162" s="12" t="s">
        <v>172</v>
      </c>
      <c r="B162" s="81" t="s">
        <v>263</v>
      </c>
      <c r="C162" s="58">
        <v>5300</v>
      </c>
      <c r="D162" s="58">
        <v>5300</v>
      </c>
      <c r="E162" s="58">
        <v>5300</v>
      </c>
      <c r="F162" s="58">
        <v>5300</v>
      </c>
      <c r="G162" s="58">
        <v>5300</v>
      </c>
      <c r="H162" s="58">
        <v>5300</v>
      </c>
      <c r="I162" s="58">
        <v>5300</v>
      </c>
      <c r="J162" s="58">
        <v>5300</v>
      </c>
      <c r="K162" s="58">
        <v>5300</v>
      </c>
      <c r="L162" s="58">
        <v>5300</v>
      </c>
      <c r="M162" s="58">
        <v>5300</v>
      </c>
      <c r="N162" s="58">
        <v>5300</v>
      </c>
      <c r="O162" s="65">
        <f t="shared" si="12"/>
        <v>63600</v>
      </c>
    </row>
    <row r="163" spans="1:15" s="8" customFormat="1" ht="15" customHeight="1" x14ac:dyDescent="0.2">
      <c r="A163" s="12" t="s">
        <v>174</v>
      </c>
      <c r="B163" s="81" t="s">
        <v>264</v>
      </c>
      <c r="C163" s="58">
        <v>8833.3333333333339</v>
      </c>
      <c r="D163" s="58">
        <v>8833.3333333333339</v>
      </c>
      <c r="E163" s="58">
        <v>8833.3333333333339</v>
      </c>
      <c r="F163" s="58">
        <v>8833.3333333333339</v>
      </c>
      <c r="G163" s="58">
        <v>8833.3333333333339</v>
      </c>
      <c r="H163" s="58">
        <v>8833.3333333333339</v>
      </c>
      <c r="I163" s="58">
        <v>8833.3333333333339</v>
      </c>
      <c r="J163" s="58">
        <v>8833.3333333333339</v>
      </c>
      <c r="K163" s="58">
        <v>8833.3333333333339</v>
      </c>
      <c r="L163" s="58">
        <v>8833.3333333333339</v>
      </c>
      <c r="M163" s="58">
        <v>8833.3333333333339</v>
      </c>
      <c r="N163" s="58">
        <v>8833.3333333333339</v>
      </c>
      <c r="O163" s="65">
        <f t="shared" si="12"/>
        <v>105999.99999999999</v>
      </c>
    </row>
    <row r="164" spans="1:15" s="8" customFormat="1" ht="15" customHeight="1" x14ac:dyDescent="0.2">
      <c r="A164" s="12" t="s">
        <v>173</v>
      </c>
      <c r="B164" s="81" t="s">
        <v>265</v>
      </c>
      <c r="C164" s="58">
        <v>0</v>
      </c>
      <c r="D164" s="58">
        <v>0</v>
      </c>
      <c r="E164" s="58">
        <v>0</v>
      </c>
      <c r="F164" s="58">
        <v>0</v>
      </c>
      <c r="G164" s="58">
        <v>0</v>
      </c>
      <c r="H164" s="58">
        <v>400000</v>
      </c>
      <c r="I164" s="58">
        <v>0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65">
        <f t="shared" si="12"/>
        <v>400000</v>
      </c>
    </row>
    <row r="165" spans="1:15" s="8" customFormat="1" ht="15" customHeight="1" x14ac:dyDescent="0.2">
      <c r="A165" s="12" t="s">
        <v>175</v>
      </c>
      <c r="B165" s="81" t="s">
        <v>265</v>
      </c>
      <c r="C165" s="58">
        <v>0</v>
      </c>
      <c r="D165" s="58">
        <v>0</v>
      </c>
      <c r="E165" s="58">
        <v>0</v>
      </c>
      <c r="F165" s="58">
        <v>0</v>
      </c>
      <c r="G165" s="58">
        <v>300000</v>
      </c>
      <c r="H165" s="58">
        <v>0</v>
      </c>
      <c r="I165" s="58">
        <v>0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65">
        <f t="shared" si="12"/>
        <v>300000</v>
      </c>
    </row>
    <row r="166" spans="1:15" s="8" customFormat="1" ht="15" customHeight="1" x14ac:dyDescent="0.2">
      <c r="A166" s="12" t="s">
        <v>176</v>
      </c>
      <c r="B166" s="81" t="s">
        <v>265</v>
      </c>
      <c r="C166" s="58">
        <v>0</v>
      </c>
      <c r="D166" s="58">
        <v>0</v>
      </c>
      <c r="E166" s="58">
        <v>0</v>
      </c>
      <c r="F166" s="58">
        <v>0</v>
      </c>
      <c r="G166" s="58">
        <v>0</v>
      </c>
      <c r="H166" s="58">
        <v>0</v>
      </c>
      <c r="I166" s="58">
        <v>0</v>
      </c>
      <c r="J166" s="58">
        <v>200000</v>
      </c>
      <c r="K166" s="58">
        <v>0</v>
      </c>
      <c r="L166" s="58">
        <v>0</v>
      </c>
      <c r="M166" s="58">
        <v>0</v>
      </c>
      <c r="N166" s="58">
        <v>0</v>
      </c>
      <c r="O166" s="65">
        <f t="shared" si="12"/>
        <v>200000</v>
      </c>
    </row>
    <row r="167" spans="1:15" s="8" customFormat="1" ht="15" customHeight="1" x14ac:dyDescent="0.2">
      <c r="A167" s="12" t="s">
        <v>177</v>
      </c>
      <c r="B167" s="81" t="s">
        <v>265</v>
      </c>
      <c r="C167" s="58">
        <v>0</v>
      </c>
      <c r="D167" s="58">
        <v>0</v>
      </c>
      <c r="E167" s="58">
        <v>0</v>
      </c>
      <c r="F167" s="58">
        <v>0</v>
      </c>
      <c r="G167" s="58">
        <v>0</v>
      </c>
      <c r="H167" s="58">
        <v>0</v>
      </c>
      <c r="I167" s="58">
        <v>150000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65">
        <f t="shared" si="12"/>
        <v>150000</v>
      </c>
    </row>
    <row r="168" spans="1:15" s="8" customFormat="1" ht="15" customHeight="1" x14ac:dyDescent="0.2">
      <c r="A168" s="12" t="s">
        <v>178</v>
      </c>
      <c r="B168" s="81" t="s">
        <v>265</v>
      </c>
      <c r="C168" s="58">
        <v>0</v>
      </c>
      <c r="D168" s="58">
        <v>0</v>
      </c>
      <c r="E168" s="58">
        <v>0</v>
      </c>
      <c r="F168" s="58">
        <v>0</v>
      </c>
      <c r="G168" s="58">
        <v>0</v>
      </c>
      <c r="H168" s="58">
        <v>0</v>
      </c>
      <c r="I168" s="58">
        <v>0</v>
      </c>
      <c r="J168" s="58">
        <v>0</v>
      </c>
      <c r="K168" s="58">
        <v>0</v>
      </c>
      <c r="L168" s="58">
        <v>150000</v>
      </c>
      <c r="M168" s="58">
        <v>0</v>
      </c>
      <c r="N168" s="58">
        <v>0</v>
      </c>
      <c r="O168" s="65">
        <f t="shared" si="12"/>
        <v>150000</v>
      </c>
    </row>
    <row r="169" spans="1:15" s="8" customFormat="1" ht="15" customHeight="1" x14ac:dyDescent="0.2">
      <c r="A169" s="40" t="s">
        <v>179</v>
      </c>
      <c r="B169" s="89" t="s">
        <v>266</v>
      </c>
      <c r="C169" s="58">
        <v>0</v>
      </c>
      <c r="D169" s="58">
        <v>0</v>
      </c>
      <c r="E169" s="58">
        <v>0</v>
      </c>
      <c r="F169" s="58">
        <v>0</v>
      </c>
      <c r="G169" s="58">
        <v>0</v>
      </c>
      <c r="H169" s="58">
        <v>0</v>
      </c>
      <c r="I169" s="58">
        <v>0</v>
      </c>
      <c r="J169" s="58">
        <v>0</v>
      </c>
      <c r="K169" s="58">
        <v>0</v>
      </c>
      <c r="L169" s="58">
        <v>106000</v>
      </c>
      <c r="M169" s="58">
        <v>0</v>
      </c>
      <c r="N169" s="58">
        <v>0</v>
      </c>
      <c r="O169" s="65">
        <f t="shared" si="12"/>
        <v>106000</v>
      </c>
    </row>
    <row r="170" spans="1:15" s="8" customFormat="1" ht="15" customHeight="1" x14ac:dyDescent="0.2">
      <c r="A170" s="12" t="s">
        <v>180</v>
      </c>
      <c r="B170" s="81" t="s">
        <v>266</v>
      </c>
      <c r="C170" s="58">
        <v>15900</v>
      </c>
      <c r="D170" s="58">
        <v>0</v>
      </c>
      <c r="E170" s="58">
        <v>0</v>
      </c>
      <c r="F170" s="58">
        <v>0</v>
      </c>
      <c r="G170" s="58">
        <v>0</v>
      </c>
      <c r="H170" s="58">
        <v>0</v>
      </c>
      <c r="I170" s="58">
        <v>0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65">
        <f t="shared" si="12"/>
        <v>15900</v>
      </c>
    </row>
    <row r="171" spans="1:15" s="8" customFormat="1" ht="15" customHeight="1" x14ac:dyDescent="0.2">
      <c r="A171" s="12" t="s">
        <v>280</v>
      </c>
      <c r="B171" s="81" t="s">
        <v>267</v>
      </c>
      <c r="C171" s="58">
        <v>0</v>
      </c>
      <c r="D171" s="58">
        <v>0</v>
      </c>
      <c r="E171" s="58">
        <v>350000</v>
      </c>
      <c r="F171" s="58">
        <v>0</v>
      </c>
      <c r="G171" s="58">
        <v>0</v>
      </c>
      <c r="H171" s="58">
        <v>0</v>
      </c>
      <c r="I171" s="58">
        <v>0</v>
      </c>
      <c r="J171" s="58">
        <v>0</v>
      </c>
      <c r="K171" s="58">
        <v>0</v>
      </c>
      <c r="L171" s="58">
        <v>0</v>
      </c>
      <c r="M171" s="58">
        <v>0</v>
      </c>
      <c r="N171" s="58">
        <v>498000</v>
      </c>
      <c r="O171" s="65">
        <f t="shared" si="12"/>
        <v>848000</v>
      </c>
    </row>
    <row r="172" spans="1:15" s="8" customFormat="1" ht="15" customHeight="1" x14ac:dyDescent="0.2">
      <c r="A172" s="12" t="s">
        <v>181</v>
      </c>
      <c r="B172" s="81" t="s">
        <v>267</v>
      </c>
      <c r="C172" s="58">
        <v>4416.666666666667</v>
      </c>
      <c r="D172" s="58">
        <v>4416.666666666667</v>
      </c>
      <c r="E172" s="58">
        <v>4416.666666666667</v>
      </c>
      <c r="F172" s="58">
        <v>4416.666666666667</v>
      </c>
      <c r="G172" s="58">
        <v>4416.666666666667</v>
      </c>
      <c r="H172" s="58">
        <v>4416.666666666667</v>
      </c>
      <c r="I172" s="58">
        <v>4416.666666666667</v>
      </c>
      <c r="J172" s="58">
        <v>4416.666666666667</v>
      </c>
      <c r="K172" s="58">
        <v>4416.666666666667</v>
      </c>
      <c r="L172" s="58">
        <v>4416.666666666667</v>
      </c>
      <c r="M172" s="58">
        <v>4416.666666666667</v>
      </c>
      <c r="N172" s="58">
        <v>4416.666666666667</v>
      </c>
      <c r="O172" s="65">
        <f t="shared" si="12"/>
        <v>52999.999999999993</v>
      </c>
    </row>
    <row r="173" spans="1:15" s="8" customFormat="1" ht="15" customHeight="1" x14ac:dyDescent="0.2">
      <c r="A173" s="12" t="s">
        <v>182</v>
      </c>
      <c r="B173" s="81" t="s">
        <v>267</v>
      </c>
      <c r="C173" s="58">
        <v>4416.666666666667</v>
      </c>
      <c r="D173" s="58">
        <v>4416.666666666667</v>
      </c>
      <c r="E173" s="58">
        <v>4416.666666666667</v>
      </c>
      <c r="F173" s="58">
        <v>4416.666666666667</v>
      </c>
      <c r="G173" s="58">
        <v>4416.666666666667</v>
      </c>
      <c r="H173" s="58">
        <v>4416.666666666667</v>
      </c>
      <c r="I173" s="58">
        <v>4416.666666666667</v>
      </c>
      <c r="J173" s="58">
        <v>4416.666666666667</v>
      </c>
      <c r="K173" s="58">
        <v>4416.666666666667</v>
      </c>
      <c r="L173" s="58">
        <v>4416.666666666667</v>
      </c>
      <c r="M173" s="58">
        <v>4416.666666666667</v>
      </c>
      <c r="N173" s="58">
        <v>4416.666666666667</v>
      </c>
      <c r="O173" s="65">
        <f t="shared" si="12"/>
        <v>52999.999999999993</v>
      </c>
    </row>
    <row r="174" spans="1:15" s="8" customFormat="1" ht="15" customHeight="1" x14ac:dyDescent="0.2">
      <c r="A174" s="12" t="s">
        <v>183</v>
      </c>
      <c r="B174" s="81" t="s">
        <v>268</v>
      </c>
      <c r="C174" s="58">
        <v>0</v>
      </c>
      <c r="D174" s="58">
        <v>0</v>
      </c>
      <c r="E174" s="58">
        <v>42400</v>
      </c>
      <c r="F174" s="58">
        <v>0</v>
      </c>
      <c r="G174" s="58">
        <v>42400</v>
      </c>
      <c r="H174" s="58">
        <v>0</v>
      </c>
      <c r="I174" s="58">
        <v>0</v>
      </c>
      <c r="J174" s="58">
        <v>42400</v>
      </c>
      <c r="K174" s="58">
        <v>0</v>
      </c>
      <c r="L174" s="58">
        <v>42400</v>
      </c>
      <c r="M174" s="58">
        <v>0</v>
      </c>
      <c r="N174" s="58">
        <v>42400</v>
      </c>
      <c r="O174" s="65">
        <f t="shared" si="12"/>
        <v>212000</v>
      </c>
    </row>
    <row r="175" spans="1:15" s="8" customFormat="1" ht="25.5" x14ac:dyDescent="0.2">
      <c r="A175" s="39" t="s">
        <v>184</v>
      </c>
      <c r="B175" s="88" t="s">
        <v>269</v>
      </c>
      <c r="C175" s="58">
        <v>22083.333333333332</v>
      </c>
      <c r="D175" s="58">
        <v>22083.333333333332</v>
      </c>
      <c r="E175" s="58">
        <v>22083.333333333332</v>
      </c>
      <c r="F175" s="58">
        <v>22083.333333333332</v>
      </c>
      <c r="G175" s="58">
        <v>22083.333333333332</v>
      </c>
      <c r="H175" s="58">
        <v>22083.333333333332</v>
      </c>
      <c r="I175" s="58">
        <v>22083.333333333332</v>
      </c>
      <c r="J175" s="58">
        <v>22083.333333333332</v>
      </c>
      <c r="K175" s="58">
        <v>22083.333333333332</v>
      </c>
      <c r="L175" s="58">
        <v>22083.333333333332</v>
      </c>
      <c r="M175" s="58">
        <v>22083.333333333332</v>
      </c>
      <c r="N175" s="58">
        <v>22083.333333333332</v>
      </c>
      <c r="O175" s="65">
        <f t="shared" si="12"/>
        <v>265000.00000000006</v>
      </c>
    </row>
    <row r="176" spans="1:15" s="8" customFormat="1" ht="15" customHeight="1" x14ac:dyDescent="0.2">
      <c r="A176" s="12" t="s">
        <v>185</v>
      </c>
      <c r="B176" s="81" t="s">
        <v>261</v>
      </c>
      <c r="C176" s="58">
        <v>1766.6666666666667</v>
      </c>
      <c r="D176" s="58">
        <v>1766.6666666666667</v>
      </c>
      <c r="E176" s="58">
        <v>1766.6666666666667</v>
      </c>
      <c r="F176" s="58">
        <v>1766.6666666666667</v>
      </c>
      <c r="G176" s="58">
        <v>1766.6666666666667</v>
      </c>
      <c r="H176" s="58">
        <v>1766.6666666666667</v>
      </c>
      <c r="I176" s="58">
        <v>1766.6666666666667</v>
      </c>
      <c r="J176" s="58">
        <v>1766.6666666666667</v>
      </c>
      <c r="K176" s="58">
        <v>1766.6666666666667</v>
      </c>
      <c r="L176" s="58">
        <v>1766.6666666666667</v>
      </c>
      <c r="M176" s="58">
        <v>1766.6666666666667</v>
      </c>
      <c r="N176" s="58">
        <v>1766.6666666666667</v>
      </c>
      <c r="O176" s="65">
        <f t="shared" si="12"/>
        <v>21200</v>
      </c>
    </row>
    <row r="177" spans="1:15" s="8" customFormat="1" ht="6.95" customHeight="1" x14ac:dyDescent="0.2">
      <c r="A177" s="12"/>
      <c r="B177" s="8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59"/>
    </row>
    <row r="178" spans="1:15" s="7" customFormat="1" ht="15" customHeight="1" x14ac:dyDescent="0.2">
      <c r="A178" s="15" t="str">
        <f>"TOTAL "&amp;A154</f>
        <v>TOTAL COMMUNICATIONS</v>
      </c>
      <c r="B178" s="85"/>
      <c r="C178" s="62">
        <f t="shared" ref="C178:N178" si="13">SUM(C156:C176)</f>
        <v>100379.99933333334</v>
      </c>
      <c r="D178" s="62">
        <f t="shared" si="13"/>
        <v>67479.99933333334</v>
      </c>
      <c r="E178" s="62">
        <f t="shared" si="13"/>
        <v>459879.9993333334</v>
      </c>
      <c r="F178" s="62">
        <f t="shared" si="13"/>
        <v>67479.99933333334</v>
      </c>
      <c r="G178" s="62">
        <f t="shared" si="13"/>
        <v>409879.9993333334</v>
      </c>
      <c r="H178" s="62">
        <f t="shared" si="13"/>
        <v>467479.9993333334</v>
      </c>
      <c r="I178" s="62">
        <f t="shared" si="13"/>
        <v>234479.99933333331</v>
      </c>
      <c r="J178" s="62">
        <f t="shared" si="13"/>
        <v>309879.99933333334</v>
      </c>
      <c r="K178" s="62">
        <f t="shared" si="13"/>
        <v>67479.99933333334</v>
      </c>
      <c r="L178" s="62">
        <f t="shared" si="13"/>
        <v>365879.99933333334</v>
      </c>
      <c r="M178" s="62">
        <f t="shared" si="13"/>
        <v>67479.99933333334</v>
      </c>
      <c r="N178" s="62">
        <f t="shared" si="13"/>
        <v>607879.99933333322</v>
      </c>
      <c r="O178" s="62">
        <f>SUM(C178:N178)</f>
        <v>3225659.9919999996</v>
      </c>
    </row>
    <row r="179" spans="1:15" s="7" customFormat="1" ht="6.95" customHeight="1" x14ac:dyDescent="0.2">
      <c r="A179" s="11"/>
      <c r="B179" s="87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</row>
    <row r="180" spans="1:15" s="7" customFormat="1" ht="18" customHeight="1" x14ac:dyDescent="0.2">
      <c r="A180" s="94" t="s">
        <v>186</v>
      </c>
      <c r="B180" s="94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</row>
    <row r="181" spans="1:15" s="7" customFormat="1" ht="6.95" customHeight="1" x14ac:dyDescent="0.2">
      <c r="A181" s="10"/>
      <c r="B181" s="84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</row>
    <row r="182" spans="1:15" s="8" customFormat="1" ht="15" customHeight="1" x14ac:dyDescent="0.2">
      <c r="A182" s="12" t="s">
        <v>187</v>
      </c>
      <c r="B182" s="81" t="s">
        <v>254</v>
      </c>
      <c r="C182" s="64">
        <v>833.33333333333337</v>
      </c>
      <c r="D182" s="64">
        <v>833.33333333333337</v>
      </c>
      <c r="E182" s="64">
        <v>833.33333333333337</v>
      </c>
      <c r="F182" s="64">
        <v>833.33333333333337</v>
      </c>
      <c r="G182" s="64">
        <v>833.33333333333337</v>
      </c>
      <c r="H182" s="64">
        <v>833.33333333333337</v>
      </c>
      <c r="I182" s="64">
        <v>833.33333333333337</v>
      </c>
      <c r="J182" s="64">
        <v>833.33333333333337</v>
      </c>
      <c r="K182" s="64">
        <v>833.33333333333337</v>
      </c>
      <c r="L182" s="64">
        <v>833.33333333333337</v>
      </c>
      <c r="M182" s="64">
        <v>833.33333333333337</v>
      </c>
      <c r="N182" s="64">
        <v>833.33333333333337</v>
      </c>
      <c r="O182" s="65">
        <f t="shared" ref="O182:O193" si="14">SUM(C182:N182)</f>
        <v>10000</v>
      </c>
    </row>
    <row r="183" spans="1:15" s="8" customFormat="1" ht="15" customHeight="1" x14ac:dyDescent="0.2">
      <c r="A183" s="12" t="s">
        <v>188</v>
      </c>
      <c r="B183" s="81" t="s">
        <v>254</v>
      </c>
      <c r="C183" s="64">
        <v>13000</v>
      </c>
      <c r="D183" s="64">
        <v>13000</v>
      </c>
      <c r="E183" s="64">
        <v>13000</v>
      </c>
      <c r="F183" s="64">
        <v>13000</v>
      </c>
      <c r="G183" s="64">
        <v>13000</v>
      </c>
      <c r="H183" s="64">
        <v>13000</v>
      </c>
      <c r="I183" s="64">
        <v>13000</v>
      </c>
      <c r="J183" s="64">
        <v>13000</v>
      </c>
      <c r="K183" s="64">
        <v>13000</v>
      </c>
      <c r="L183" s="64">
        <v>13000</v>
      </c>
      <c r="M183" s="64">
        <v>13000</v>
      </c>
      <c r="N183" s="64">
        <v>13000</v>
      </c>
      <c r="O183" s="65">
        <f t="shared" si="14"/>
        <v>156000</v>
      </c>
    </row>
    <row r="184" spans="1:15" s="8" customFormat="1" ht="15" customHeight="1" x14ac:dyDescent="0.2">
      <c r="A184" s="12" t="s">
        <v>189</v>
      </c>
      <c r="B184" s="81" t="s">
        <v>254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60000</v>
      </c>
      <c r="M184" s="64">
        <v>60000</v>
      </c>
      <c r="N184" s="64">
        <v>0</v>
      </c>
      <c r="O184" s="65">
        <f t="shared" si="14"/>
        <v>120000</v>
      </c>
    </row>
    <row r="185" spans="1:15" s="8" customFormat="1" ht="15" customHeight="1" x14ac:dyDescent="0.2">
      <c r="A185" s="12" t="s">
        <v>190</v>
      </c>
      <c r="B185" s="81" t="s">
        <v>254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20000</v>
      </c>
      <c r="N185" s="64">
        <v>0</v>
      </c>
      <c r="O185" s="65">
        <f t="shared" si="14"/>
        <v>20000</v>
      </c>
    </row>
    <row r="186" spans="1:15" s="8" customFormat="1" ht="15" customHeight="1" x14ac:dyDescent="0.2">
      <c r="A186" s="12" t="s">
        <v>191</v>
      </c>
      <c r="B186" s="81" t="s">
        <v>254</v>
      </c>
      <c r="C186" s="64"/>
      <c r="D186" s="64">
        <v>250000</v>
      </c>
      <c r="E186" s="64">
        <v>0</v>
      </c>
      <c r="F186" s="64">
        <v>0</v>
      </c>
      <c r="G186" s="64">
        <v>250000</v>
      </c>
      <c r="H186" s="64">
        <v>0</v>
      </c>
      <c r="I186" s="64">
        <v>0</v>
      </c>
      <c r="J186" s="64">
        <v>0</v>
      </c>
      <c r="K186" s="64">
        <v>0</v>
      </c>
      <c r="L186" s="64"/>
      <c r="M186" s="64"/>
      <c r="N186" s="58"/>
      <c r="O186" s="65">
        <f t="shared" si="14"/>
        <v>500000</v>
      </c>
    </row>
    <row r="187" spans="1:15" s="7" customFormat="1" ht="15" customHeight="1" x14ac:dyDescent="0.2">
      <c r="A187" s="12" t="s">
        <v>192</v>
      </c>
      <c r="B187" s="81" t="s">
        <v>254</v>
      </c>
      <c r="C187" s="66">
        <v>0</v>
      </c>
      <c r="D187" s="66">
        <v>600000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0">
        <v>0</v>
      </c>
      <c r="O187" s="65">
        <f t="shared" si="14"/>
        <v>600000</v>
      </c>
    </row>
    <row r="188" spans="1:15" s="8" customFormat="1" ht="15" customHeight="1" x14ac:dyDescent="0.2">
      <c r="A188" s="12" t="s">
        <v>279</v>
      </c>
      <c r="B188" s="81" t="s">
        <v>254</v>
      </c>
      <c r="C188" s="66">
        <v>0</v>
      </c>
      <c r="D188" s="66">
        <v>0</v>
      </c>
      <c r="E188" s="66">
        <v>0</v>
      </c>
      <c r="F188" s="64">
        <v>400000</v>
      </c>
      <c r="G188" s="66">
        <v>0</v>
      </c>
      <c r="H188" s="66">
        <v>0</v>
      </c>
      <c r="I188" s="66">
        <v>0</v>
      </c>
      <c r="J188" s="64">
        <v>400000</v>
      </c>
      <c r="K188" s="66">
        <v>0</v>
      </c>
      <c r="L188" s="66">
        <v>0</v>
      </c>
      <c r="M188" s="66">
        <v>0</v>
      </c>
      <c r="N188" s="66">
        <v>0</v>
      </c>
      <c r="O188" s="65">
        <f t="shared" si="14"/>
        <v>800000</v>
      </c>
    </row>
    <row r="189" spans="1:15" s="8" customFormat="1" ht="15" customHeight="1" x14ac:dyDescent="0.2">
      <c r="A189" s="12" t="s">
        <v>193</v>
      </c>
      <c r="B189" s="81" t="s">
        <v>254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30000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5">
        <f t="shared" si="14"/>
        <v>30000</v>
      </c>
    </row>
    <row r="190" spans="1:15" s="8" customFormat="1" ht="15" customHeight="1" x14ac:dyDescent="0.2">
      <c r="A190" s="12" t="s">
        <v>194</v>
      </c>
      <c r="B190" s="81" t="s">
        <v>254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4000</v>
      </c>
      <c r="M190" s="64">
        <v>0</v>
      </c>
      <c r="N190" s="64">
        <v>0</v>
      </c>
      <c r="O190" s="65">
        <f t="shared" si="14"/>
        <v>4000</v>
      </c>
    </row>
    <row r="191" spans="1:15" s="8" customFormat="1" ht="15" customHeight="1" x14ac:dyDescent="0.2">
      <c r="A191" s="12" t="s">
        <v>195</v>
      </c>
      <c r="B191" s="81" t="s">
        <v>254</v>
      </c>
      <c r="C191" s="64">
        <v>0</v>
      </c>
      <c r="D191" s="64">
        <v>10000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5">
        <f t="shared" si="14"/>
        <v>10000</v>
      </c>
    </row>
    <row r="192" spans="1:15" s="8" customFormat="1" ht="15" customHeight="1" x14ac:dyDescent="0.2">
      <c r="A192" s="12" t="s">
        <v>196</v>
      </c>
      <c r="B192" s="81" t="s">
        <v>254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10000</v>
      </c>
      <c r="L192" s="64">
        <v>0</v>
      </c>
      <c r="M192" s="64">
        <v>0</v>
      </c>
      <c r="N192" s="64">
        <v>0</v>
      </c>
      <c r="O192" s="65">
        <f t="shared" si="14"/>
        <v>10000</v>
      </c>
    </row>
    <row r="193" spans="1:15" s="8" customFormat="1" ht="15" customHeight="1" x14ac:dyDescent="0.2">
      <c r="A193" s="12" t="s">
        <v>185</v>
      </c>
      <c r="B193" s="81" t="s">
        <v>254</v>
      </c>
      <c r="C193" s="64">
        <v>2500</v>
      </c>
      <c r="D193" s="64">
        <v>2500</v>
      </c>
      <c r="E193" s="64">
        <v>2500</v>
      </c>
      <c r="F193" s="64">
        <v>2500</v>
      </c>
      <c r="G193" s="64">
        <v>2500</v>
      </c>
      <c r="H193" s="64">
        <v>2500</v>
      </c>
      <c r="I193" s="64">
        <v>2500</v>
      </c>
      <c r="J193" s="64">
        <v>2500</v>
      </c>
      <c r="K193" s="64">
        <v>2500</v>
      </c>
      <c r="L193" s="64">
        <v>2500</v>
      </c>
      <c r="M193" s="64">
        <v>2500</v>
      </c>
      <c r="N193" s="64">
        <v>2500</v>
      </c>
      <c r="O193" s="65">
        <f t="shared" si="14"/>
        <v>30000</v>
      </c>
    </row>
    <row r="194" spans="1:15" s="7" customFormat="1" ht="6.95" customHeight="1" x14ac:dyDescent="0.2">
      <c r="A194" s="13"/>
      <c r="B194" s="8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53"/>
      <c r="O194" s="54"/>
    </row>
    <row r="195" spans="1:15" s="8" customFormat="1" ht="15" customHeight="1" x14ac:dyDescent="0.2">
      <c r="A195" s="16" t="str">
        <f>"TOTAL "&amp;A180</f>
        <v>TOTAL EVENTS</v>
      </c>
      <c r="B195" s="85"/>
      <c r="C195" s="72">
        <f t="shared" ref="C195:N195" si="15">SUM(C182:C193)</f>
        <v>16333.333333333334</v>
      </c>
      <c r="D195" s="72">
        <f t="shared" si="15"/>
        <v>876333.33333333326</v>
      </c>
      <c r="E195" s="72">
        <f t="shared" si="15"/>
        <v>16333.333333333334</v>
      </c>
      <c r="F195" s="72">
        <f t="shared" si="15"/>
        <v>416333.33333333331</v>
      </c>
      <c r="G195" s="72">
        <f t="shared" si="15"/>
        <v>266333.33333333331</v>
      </c>
      <c r="H195" s="72">
        <f t="shared" si="15"/>
        <v>46333.333333333336</v>
      </c>
      <c r="I195" s="72">
        <f t="shared" si="15"/>
        <v>16333.333333333334</v>
      </c>
      <c r="J195" s="72">
        <f t="shared" si="15"/>
        <v>416333.33333333331</v>
      </c>
      <c r="K195" s="72">
        <f t="shared" si="15"/>
        <v>26333.333333333336</v>
      </c>
      <c r="L195" s="72">
        <f t="shared" si="15"/>
        <v>80333.333333333328</v>
      </c>
      <c r="M195" s="72">
        <f t="shared" si="15"/>
        <v>96333.333333333328</v>
      </c>
      <c r="N195" s="72">
        <f t="shared" si="15"/>
        <v>16333.333333333334</v>
      </c>
      <c r="O195" s="72">
        <f t="shared" ref="O195" si="16">SUM(C195:N195)</f>
        <v>2290000</v>
      </c>
    </row>
    <row r="196" spans="1:15" s="7" customFormat="1" ht="6.95" customHeight="1" x14ac:dyDescent="0.2">
      <c r="A196" s="11"/>
      <c r="B196" s="87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</row>
    <row r="197" spans="1:15" s="7" customFormat="1" ht="18" customHeight="1" x14ac:dyDescent="0.2">
      <c r="A197" s="94" t="s">
        <v>197</v>
      </c>
      <c r="B197" s="94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</row>
    <row r="198" spans="1:15" s="7" customFormat="1" ht="6.95" customHeight="1" x14ac:dyDescent="0.2">
      <c r="A198" s="10"/>
      <c r="B198" s="84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</row>
    <row r="199" spans="1:15" s="8" customFormat="1" ht="15" customHeight="1" x14ac:dyDescent="0.2">
      <c r="A199" s="12" t="s">
        <v>198</v>
      </c>
      <c r="B199" s="81" t="s">
        <v>270</v>
      </c>
      <c r="C199" s="58">
        <v>9166.6666666666661</v>
      </c>
      <c r="D199" s="58">
        <v>9166.6666666666661</v>
      </c>
      <c r="E199" s="58">
        <v>9166.6666666666661</v>
      </c>
      <c r="F199" s="58">
        <v>9166.6666666666661</v>
      </c>
      <c r="G199" s="58">
        <v>9166.6666666666661</v>
      </c>
      <c r="H199" s="58">
        <v>9166.6666666666661</v>
      </c>
      <c r="I199" s="58">
        <v>9166.6666666666661</v>
      </c>
      <c r="J199" s="58">
        <v>9166.6666666666661</v>
      </c>
      <c r="K199" s="58">
        <v>9166.6666666666661</v>
      </c>
      <c r="L199" s="58">
        <v>9166.6666666666661</v>
      </c>
      <c r="M199" s="58">
        <v>9166.6666666666661</v>
      </c>
      <c r="N199" s="58">
        <v>9166.6666666666661</v>
      </c>
      <c r="O199" s="65">
        <f t="shared" ref="O199:O214" si="17">SUM(C199:N199)</f>
        <v>110000.00000000001</v>
      </c>
    </row>
    <row r="200" spans="1:15" s="8" customFormat="1" ht="15" customHeight="1" x14ac:dyDescent="0.2">
      <c r="A200" s="12" t="s">
        <v>199</v>
      </c>
      <c r="B200" s="81" t="s">
        <v>254</v>
      </c>
      <c r="C200" s="58">
        <v>500</v>
      </c>
      <c r="D200" s="58">
        <v>500</v>
      </c>
      <c r="E200" s="58">
        <v>500</v>
      </c>
      <c r="F200" s="58">
        <v>500</v>
      </c>
      <c r="G200" s="58">
        <v>500</v>
      </c>
      <c r="H200" s="58">
        <v>500</v>
      </c>
      <c r="I200" s="58">
        <v>500</v>
      </c>
      <c r="J200" s="58">
        <v>500</v>
      </c>
      <c r="K200" s="58">
        <v>500</v>
      </c>
      <c r="L200" s="58">
        <v>500</v>
      </c>
      <c r="M200" s="58">
        <v>500</v>
      </c>
      <c r="N200" s="58">
        <v>500</v>
      </c>
      <c r="O200" s="65">
        <f t="shared" si="17"/>
        <v>6000</v>
      </c>
    </row>
    <row r="201" spans="1:15" s="8" customFormat="1" ht="15" customHeight="1" x14ac:dyDescent="0.2">
      <c r="A201" s="12" t="s">
        <v>200</v>
      </c>
      <c r="B201" s="81" t="s">
        <v>253</v>
      </c>
      <c r="C201" s="58">
        <v>4166.666666666667</v>
      </c>
      <c r="D201" s="58">
        <v>4166.666666666667</v>
      </c>
      <c r="E201" s="58">
        <v>4166.666666666667</v>
      </c>
      <c r="F201" s="58">
        <v>4166.666666666667</v>
      </c>
      <c r="G201" s="58">
        <v>4166.666666666667</v>
      </c>
      <c r="H201" s="58">
        <v>4166.666666666667</v>
      </c>
      <c r="I201" s="58">
        <v>4166.666666666667</v>
      </c>
      <c r="J201" s="58">
        <v>4166.666666666667</v>
      </c>
      <c r="K201" s="58">
        <v>4166.666666666667</v>
      </c>
      <c r="L201" s="58">
        <v>4166.666666666667</v>
      </c>
      <c r="M201" s="58">
        <v>4166.666666666667</v>
      </c>
      <c r="N201" s="58">
        <v>4166.666666666667</v>
      </c>
      <c r="O201" s="65">
        <f t="shared" si="17"/>
        <v>49999.999999999993</v>
      </c>
    </row>
    <row r="202" spans="1:15" s="8" customFormat="1" ht="15" customHeight="1" x14ac:dyDescent="0.2">
      <c r="A202" s="12" t="s">
        <v>201</v>
      </c>
      <c r="B202" s="81" t="s">
        <v>253</v>
      </c>
      <c r="C202" s="58">
        <v>3333.3333333333335</v>
      </c>
      <c r="D202" s="58">
        <v>3333.3333333333335</v>
      </c>
      <c r="E202" s="58">
        <v>3333.3333333333335</v>
      </c>
      <c r="F202" s="58">
        <v>3333.3333333333335</v>
      </c>
      <c r="G202" s="58">
        <v>3333.3333333333335</v>
      </c>
      <c r="H202" s="58">
        <v>3333.3333333333335</v>
      </c>
      <c r="I202" s="58">
        <v>3333.3333333333335</v>
      </c>
      <c r="J202" s="58">
        <v>3333.3333333333335</v>
      </c>
      <c r="K202" s="58">
        <v>3333.3333333333335</v>
      </c>
      <c r="L202" s="58">
        <v>3333.3333333333335</v>
      </c>
      <c r="M202" s="58">
        <v>3333.3333333333335</v>
      </c>
      <c r="N202" s="58">
        <v>3333.3333333333335</v>
      </c>
      <c r="O202" s="65">
        <f t="shared" si="17"/>
        <v>40000</v>
      </c>
    </row>
    <row r="203" spans="1:15" s="8" customFormat="1" ht="15" customHeight="1" x14ac:dyDescent="0.2">
      <c r="A203" s="12" t="s">
        <v>202</v>
      </c>
      <c r="B203" s="81" t="s">
        <v>253</v>
      </c>
      <c r="C203" s="58">
        <v>2916.6666666666665</v>
      </c>
      <c r="D203" s="58">
        <v>2916.6666666666665</v>
      </c>
      <c r="E203" s="58">
        <v>2916.6666666666665</v>
      </c>
      <c r="F203" s="58">
        <v>2916.6666666666665</v>
      </c>
      <c r="G203" s="58">
        <v>2916.6666666666665</v>
      </c>
      <c r="H203" s="58">
        <v>2916.6666666666665</v>
      </c>
      <c r="I203" s="58">
        <v>2916.6666666666665</v>
      </c>
      <c r="J203" s="58">
        <v>2916.6666666666665</v>
      </c>
      <c r="K203" s="58">
        <v>2916.6666666666665</v>
      </c>
      <c r="L203" s="58">
        <v>2916.6666666666665</v>
      </c>
      <c r="M203" s="58">
        <v>2916.6666666666665</v>
      </c>
      <c r="N203" s="58">
        <v>2916.6666666666665</v>
      </c>
      <c r="O203" s="65">
        <f t="shared" si="17"/>
        <v>35000.000000000007</v>
      </c>
    </row>
    <row r="204" spans="1:15" s="8" customFormat="1" ht="15" customHeight="1" x14ac:dyDescent="0.2">
      <c r="A204" s="12" t="s">
        <v>203</v>
      </c>
      <c r="B204" s="81" t="s">
        <v>253</v>
      </c>
      <c r="C204" s="58">
        <v>2125</v>
      </c>
      <c r="D204" s="58">
        <v>2125</v>
      </c>
      <c r="E204" s="58">
        <v>2125</v>
      </c>
      <c r="F204" s="58">
        <v>2125</v>
      </c>
      <c r="G204" s="58">
        <v>2125</v>
      </c>
      <c r="H204" s="58">
        <v>2125</v>
      </c>
      <c r="I204" s="58">
        <v>2125</v>
      </c>
      <c r="J204" s="58">
        <v>2125</v>
      </c>
      <c r="K204" s="58">
        <v>2125</v>
      </c>
      <c r="L204" s="58">
        <v>2125</v>
      </c>
      <c r="M204" s="58">
        <v>2125</v>
      </c>
      <c r="N204" s="58">
        <v>2125</v>
      </c>
      <c r="O204" s="65">
        <f t="shared" si="17"/>
        <v>25500</v>
      </c>
    </row>
    <row r="205" spans="1:15" s="8" customFormat="1" ht="15" customHeight="1" x14ac:dyDescent="0.2">
      <c r="A205" s="12" t="s">
        <v>204</v>
      </c>
      <c r="B205" s="81" t="s">
        <v>253</v>
      </c>
      <c r="C205" s="58">
        <v>1250</v>
      </c>
      <c r="D205" s="58">
        <v>1250</v>
      </c>
      <c r="E205" s="58">
        <v>1250</v>
      </c>
      <c r="F205" s="58">
        <v>1250</v>
      </c>
      <c r="G205" s="58">
        <v>1250</v>
      </c>
      <c r="H205" s="58">
        <v>1250</v>
      </c>
      <c r="I205" s="58">
        <v>1250</v>
      </c>
      <c r="J205" s="58">
        <v>1250</v>
      </c>
      <c r="K205" s="58">
        <v>1250</v>
      </c>
      <c r="L205" s="58">
        <v>1250</v>
      </c>
      <c r="M205" s="58">
        <v>1250</v>
      </c>
      <c r="N205" s="58">
        <v>1250</v>
      </c>
      <c r="O205" s="65">
        <f t="shared" si="17"/>
        <v>15000</v>
      </c>
    </row>
    <row r="206" spans="1:15" s="8" customFormat="1" ht="15" customHeight="1" x14ac:dyDescent="0.2">
      <c r="A206" s="12" t="s">
        <v>205</v>
      </c>
      <c r="B206" s="81" t="s">
        <v>253</v>
      </c>
      <c r="C206" s="58">
        <v>250</v>
      </c>
      <c r="D206" s="58">
        <v>250</v>
      </c>
      <c r="E206" s="58">
        <v>250</v>
      </c>
      <c r="F206" s="58">
        <v>250</v>
      </c>
      <c r="G206" s="58">
        <v>250</v>
      </c>
      <c r="H206" s="58">
        <v>250</v>
      </c>
      <c r="I206" s="58">
        <v>250</v>
      </c>
      <c r="J206" s="58">
        <v>250</v>
      </c>
      <c r="K206" s="58">
        <v>250</v>
      </c>
      <c r="L206" s="58">
        <v>250</v>
      </c>
      <c r="M206" s="58">
        <v>250</v>
      </c>
      <c r="N206" s="58">
        <v>250</v>
      </c>
      <c r="O206" s="65">
        <f t="shared" si="17"/>
        <v>3000</v>
      </c>
    </row>
    <row r="207" spans="1:15" s="8" customFormat="1" ht="15" customHeight="1" x14ac:dyDescent="0.2">
      <c r="A207" s="12" t="s">
        <v>206</v>
      </c>
      <c r="B207" s="81" t="s">
        <v>253</v>
      </c>
      <c r="C207" s="58">
        <v>125</v>
      </c>
      <c r="D207" s="58">
        <v>125</v>
      </c>
      <c r="E207" s="58">
        <v>125</v>
      </c>
      <c r="F207" s="58">
        <v>125</v>
      </c>
      <c r="G207" s="58">
        <v>125</v>
      </c>
      <c r="H207" s="58">
        <v>125</v>
      </c>
      <c r="I207" s="58">
        <v>125</v>
      </c>
      <c r="J207" s="58">
        <v>125</v>
      </c>
      <c r="K207" s="58">
        <v>125</v>
      </c>
      <c r="L207" s="58">
        <v>125</v>
      </c>
      <c r="M207" s="58">
        <v>125</v>
      </c>
      <c r="N207" s="58">
        <v>125</v>
      </c>
      <c r="O207" s="65">
        <f t="shared" si="17"/>
        <v>1500</v>
      </c>
    </row>
    <row r="208" spans="1:15" s="8" customFormat="1" ht="15" customHeight="1" x14ac:dyDescent="0.2">
      <c r="A208" s="12" t="s">
        <v>207</v>
      </c>
      <c r="B208" s="81" t="s">
        <v>271</v>
      </c>
      <c r="C208" s="58">
        <v>833.33333333333337</v>
      </c>
      <c r="D208" s="58">
        <v>833.33333333333337</v>
      </c>
      <c r="E208" s="58">
        <v>833.33333333333337</v>
      </c>
      <c r="F208" s="58">
        <v>833.33333333333337</v>
      </c>
      <c r="G208" s="58">
        <v>833.33333333333337</v>
      </c>
      <c r="H208" s="58">
        <v>833.33333333333337</v>
      </c>
      <c r="I208" s="58">
        <v>833.33333333333337</v>
      </c>
      <c r="J208" s="58">
        <v>833.33333333333337</v>
      </c>
      <c r="K208" s="58">
        <v>833.33333333333337</v>
      </c>
      <c r="L208" s="58">
        <v>833.33333333333337</v>
      </c>
      <c r="M208" s="58">
        <v>833.33333333333337</v>
      </c>
      <c r="N208" s="58">
        <v>833.33333333333337</v>
      </c>
      <c r="O208" s="65">
        <f t="shared" si="17"/>
        <v>10000</v>
      </c>
    </row>
    <row r="209" spans="1:15" s="8" customFormat="1" ht="15" customHeight="1" x14ac:dyDescent="0.2">
      <c r="A209" s="12" t="s">
        <v>208</v>
      </c>
      <c r="B209" s="81" t="s">
        <v>254</v>
      </c>
      <c r="C209" s="58">
        <v>750</v>
      </c>
      <c r="D209" s="58">
        <v>750</v>
      </c>
      <c r="E209" s="58">
        <v>750</v>
      </c>
      <c r="F209" s="58">
        <v>750</v>
      </c>
      <c r="G209" s="58">
        <v>750</v>
      </c>
      <c r="H209" s="58">
        <v>750</v>
      </c>
      <c r="I209" s="58">
        <v>750</v>
      </c>
      <c r="J209" s="58">
        <v>750</v>
      </c>
      <c r="K209" s="58">
        <v>750</v>
      </c>
      <c r="L209" s="58">
        <v>750</v>
      </c>
      <c r="M209" s="58">
        <v>750</v>
      </c>
      <c r="N209" s="58">
        <v>750</v>
      </c>
      <c r="O209" s="65">
        <f t="shared" si="17"/>
        <v>9000</v>
      </c>
    </row>
    <row r="210" spans="1:15" s="7" customFormat="1" ht="15" customHeight="1" x14ac:dyDescent="0.2">
      <c r="A210" s="12" t="s">
        <v>209</v>
      </c>
      <c r="B210" s="81" t="s">
        <v>272</v>
      </c>
      <c r="C210" s="60">
        <v>0</v>
      </c>
      <c r="D210" s="60">
        <v>0</v>
      </c>
      <c r="E210" s="60">
        <v>50000</v>
      </c>
      <c r="F210" s="60"/>
      <c r="G210" s="60">
        <v>0</v>
      </c>
      <c r="H210" s="60">
        <v>50000</v>
      </c>
      <c r="I210" s="60">
        <v>0</v>
      </c>
      <c r="J210" s="60">
        <v>0</v>
      </c>
      <c r="K210" s="60">
        <v>50000</v>
      </c>
      <c r="L210" s="60">
        <v>0</v>
      </c>
      <c r="M210" s="66">
        <v>0</v>
      </c>
      <c r="N210" s="60">
        <v>50000</v>
      </c>
      <c r="O210" s="65">
        <f t="shared" si="17"/>
        <v>200000</v>
      </c>
    </row>
    <row r="211" spans="1:15" s="8" customFormat="1" ht="15" customHeight="1" x14ac:dyDescent="0.2">
      <c r="A211" s="12" t="s">
        <v>210</v>
      </c>
      <c r="B211" s="81" t="s">
        <v>253</v>
      </c>
      <c r="C211" s="58">
        <v>7500</v>
      </c>
      <c r="D211" s="58">
        <v>7500</v>
      </c>
      <c r="E211" s="58">
        <v>7500</v>
      </c>
      <c r="F211" s="58">
        <v>7500</v>
      </c>
      <c r="G211" s="58">
        <v>7500</v>
      </c>
      <c r="H211" s="58">
        <v>7500</v>
      </c>
      <c r="I211" s="58">
        <v>7500</v>
      </c>
      <c r="J211" s="58">
        <v>7500</v>
      </c>
      <c r="K211" s="58">
        <v>7500</v>
      </c>
      <c r="L211" s="58">
        <v>7500</v>
      </c>
      <c r="M211" s="58">
        <v>7500</v>
      </c>
      <c r="N211" s="58">
        <v>7500</v>
      </c>
      <c r="O211" s="65">
        <f t="shared" si="17"/>
        <v>90000</v>
      </c>
    </row>
    <row r="212" spans="1:15" s="7" customFormat="1" ht="15" customHeight="1" x14ac:dyDescent="0.2">
      <c r="A212" s="12" t="s">
        <v>164</v>
      </c>
      <c r="B212" s="81" t="s">
        <v>253</v>
      </c>
      <c r="C212" s="60">
        <v>3333.3333333333335</v>
      </c>
      <c r="D212" s="60">
        <v>3333.3333333333335</v>
      </c>
      <c r="E212" s="60">
        <v>3333.3333333333335</v>
      </c>
      <c r="F212" s="60">
        <v>3333.3333333333335</v>
      </c>
      <c r="G212" s="60">
        <v>3333.3333333333335</v>
      </c>
      <c r="H212" s="60">
        <v>3333.3333333333335</v>
      </c>
      <c r="I212" s="60">
        <v>3333.3333333333335</v>
      </c>
      <c r="J212" s="60">
        <v>3333.3333333333335</v>
      </c>
      <c r="K212" s="60">
        <v>3333.3333333333335</v>
      </c>
      <c r="L212" s="60">
        <v>3333.3333333333335</v>
      </c>
      <c r="M212" s="60">
        <v>3333.3333333333335</v>
      </c>
      <c r="N212" s="60">
        <v>3333.3333333333335</v>
      </c>
      <c r="O212" s="54">
        <f t="shared" si="17"/>
        <v>40000</v>
      </c>
    </row>
    <row r="213" spans="1:15" s="8" customFormat="1" ht="6.95" customHeight="1" x14ac:dyDescent="0.2">
      <c r="A213" s="12"/>
      <c r="B213" s="8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5"/>
    </row>
    <row r="214" spans="1:15" s="7" customFormat="1" ht="15" customHeight="1" x14ac:dyDescent="0.2">
      <c r="A214" s="15" t="str">
        <f>"TOTAL "&amp;A197</f>
        <v>TOTAL TOURISM SERVICES</v>
      </c>
      <c r="B214" s="85"/>
      <c r="C214" s="62">
        <f t="shared" ref="C214:N214" si="18">SUM(C199:C212)</f>
        <v>36250</v>
      </c>
      <c r="D214" s="62">
        <f t="shared" si="18"/>
        <v>36250</v>
      </c>
      <c r="E214" s="62">
        <f t="shared" si="18"/>
        <v>86249.999999999985</v>
      </c>
      <c r="F214" s="62">
        <f t="shared" si="18"/>
        <v>36250</v>
      </c>
      <c r="G214" s="62">
        <f t="shared" si="18"/>
        <v>36250</v>
      </c>
      <c r="H214" s="62">
        <f t="shared" si="18"/>
        <v>86249.999999999985</v>
      </c>
      <c r="I214" s="62">
        <f t="shared" si="18"/>
        <v>36250</v>
      </c>
      <c r="J214" s="62">
        <f t="shared" si="18"/>
        <v>36250</v>
      </c>
      <c r="K214" s="62">
        <f t="shared" si="18"/>
        <v>86249.999999999985</v>
      </c>
      <c r="L214" s="62">
        <f t="shared" si="18"/>
        <v>36250</v>
      </c>
      <c r="M214" s="62">
        <f t="shared" si="18"/>
        <v>36250</v>
      </c>
      <c r="N214" s="62">
        <f t="shared" si="18"/>
        <v>86249.999999999985</v>
      </c>
      <c r="O214" s="62">
        <f t="shared" si="17"/>
        <v>635000</v>
      </c>
    </row>
    <row r="215" spans="1:15" s="7" customFormat="1" ht="6.95" customHeight="1" x14ac:dyDescent="0.2">
      <c r="A215" s="11"/>
      <c r="B215" s="87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</row>
    <row r="216" spans="1:15" s="7" customFormat="1" ht="18" customHeight="1" x14ac:dyDescent="0.2">
      <c r="A216" s="94" t="s">
        <v>211</v>
      </c>
      <c r="B216" s="94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</row>
    <row r="217" spans="1:15" s="7" customFormat="1" ht="6.95" customHeight="1" x14ac:dyDescent="0.2">
      <c r="A217" s="10"/>
      <c r="B217" s="84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</row>
    <row r="218" spans="1:15" s="8" customFormat="1" ht="15" customHeight="1" x14ac:dyDescent="0.2">
      <c r="A218" s="12" t="s">
        <v>212</v>
      </c>
      <c r="B218" s="81" t="s">
        <v>273</v>
      </c>
      <c r="C218" s="58">
        <v>22500</v>
      </c>
      <c r="D218" s="58">
        <v>22500</v>
      </c>
      <c r="E218" s="58">
        <v>22500</v>
      </c>
      <c r="F218" s="58">
        <v>22500</v>
      </c>
      <c r="G218" s="58">
        <v>22500</v>
      </c>
      <c r="H218" s="58">
        <v>22500</v>
      </c>
      <c r="I218" s="58">
        <v>22500</v>
      </c>
      <c r="J218" s="58">
        <v>22500</v>
      </c>
      <c r="K218" s="58">
        <v>22500</v>
      </c>
      <c r="L218" s="58">
        <v>22500</v>
      </c>
      <c r="M218" s="58">
        <v>22500</v>
      </c>
      <c r="N218" s="58">
        <v>22500</v>
      </c>
      <c r="O218" s="65">
        <f>SUM(C218:N218)</f>
        <v>270000</v>
      </c>
    </row>
    <row r="219" spans="1:15" s="7" customFormat="1" ht="15" customHeight="1" x14ac:dyDescent="0.2">
      <c r="A219" s="12" t="s">
        <v>213</v>
      </c>
      <c r="B219" s="81" t="s">
        <v>273</v>
      </c>
      <c r="C219" s="60">
        <v>0</v>
      </c>
      <c r="D219" s="60">
        <v>0</v>
      </c>
      <c r="E219" s="60">
        <v>0</v>
      </c>
      <c r="F219" s="60">
        <v>0</v>
      </c>
      <c r="G219" s="60">
        <v>0</v>
      </c>
      <c r="H219" s="60">
        <v>0</v>
      </c>
      <c r="I219" s="60">
        <v>0</v>
      </c>
      <c r="J219" s="60">
        <v>0</v>
      </c>
      <c r="K219" s="60">
        <v>0</v>
      </c>
      <c r="L219" s="60">
        <v>0</v>
      </c>
      <c r="M219" s="60">
        <v>0</v>
      </c>
      <c r="N219" s="60">
        <v>0</v>
      </c>
      <c r="O219" s="54">
        <f>SUM(C219:N219)</f>
        <v>0</v>
      </c>
    </row>
    <row r="220" spans="1:15" s="8" customFormat="1" ht="6.95" customHeight="1" x14ac:dyDescent="0.2">
      <c r="A220" s="12"/>
      <c r="B220" s="8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5"/>
    </row>
    <row r="221" spans="1:15" s="7" customFormat="1" ht="15" customHeight="1" x14ac:dyDescent="0.2">
      <c r="A221" s="15" t="str">
        <f>"TOTAL "&amp;A216</f>
        <v xml:space="preserve">TOTAL PENANG CENTRE OF EDUCATION TOURISM </v>
      </c>
      <c r="B221" s="85"/>
      <c r="C221" s="62">
        <f t="shared" ref="C221:N221" si="19">SUM(C218:C219)</f>
        <v>22500</v>
      </c>
      <c r="D221" s="62">
        <f t="shared" si="19"/>
        <v>22500</v>
      </c>
      <c r="E221" s="62">
        <f t="shared" si="19"/>
        <v>22500</v>
      </c>
      <c r="F221" s="62">
        <f t="shared" si="19"/>
        <v>22500</v>
      </c>
      <c r="G221" s="62">
        <f t="shared" si="19"/>
        <v>22500</v>
      </c>
      <c r="H221" s="62">
        <f t="shared" si="19"/>
        <v>22500</v>
      </c>
      <c r="I221" s="62">
        <f t="shared" si="19"/>
        <v>22500</v>
      </c>
      <c r="J221" s="62">
        <f t="shared" si="19"/>
        <v>22500</v>
      </c>
      <c r="K221" s="62">
        <f t="shared" si="19"/>
        <v>22500</v>
      </c>
      <c r="L221" s="62">
        <f t="shared" si="19"/>
        <v>22500</v>
      </c>
      <c r="M221" s="62">
        <f t="shared" si="19"/>
        <v>22500</v>
      </c>
      <c r="N221" s="62">
        <f t="shared" si="19"/>
        <v>22500</v>
      </c>
      <c r="O221" s="62">
        <f>SUM(C221:N221)</f>
        <v>270000</v>
      </c>
    </row>
    <row r="222" spans="1:15" s="7" customFormat="1" ht="6.95" customHeight="1" x14ac:dyDescent="0.2">
      <c r="A222" s="11"/>
      <c r="B222" s="87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</row>
    <row r="223" spans="1:15" ht="6.95" customHeight="1" x14ac:dyDescent="0.2"/>
    <row r="224" spans="1:15" s="7" customFormat="1" ht="20.100000000000001" customHeight="1" x14ac:dyDescent="0.2">
      <c r="A224" s="99" t="s">
        <v>34</v>
      </c>
      <c r="B224" s="99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</row>
    <row r="225" spans="1:15" ht="6.95" customHeight="1" x14ac:dyDescent="0.2">
      <c r="A225" s="18"/>
      <c r="B225" s="91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</row>
    <row r="226" spans="1:15" s="8" customFormat="1" ht="15" customHeight="1" x14ac:dyDescent="0.2">
      <c r="A226" s="19" t="s">
        <v>18</v>
      </c>
      <c r="B226" s="92"/>
      <c r="C226" s="75">
        <f t="shared" ref="C226:O226" si="20">C13</f>
        <v>0</v>
      </c>
      <c r="D226" s="75">
        <f>D13</f>
        <v>1504000</v>
      </c>
      <c r="E226" s="75">
        <f>E13</f>
        <v>1004000</v>
      </c>
      <c r="F226" s="75">
        <f t="shared" si="20"/>
        <v>1004000</v>
      </c>
      <c r="G226" s="75">
        <f t="shared" si="20"/>
        <v>1504000</v>
      </c>
      <c r="H226" s="75">
        <f t="shared" si="20"/>
        <v>1004000</v>
      </c>
      <c r="I226" s="75">
        <f t="shared" si="20"/>
        <v>1004000</v>
      </c>
      <c r="J226" s="75">
        <f t="shared" si="20"/>
        <v>1004000</v>
      </c>
      <c r="K226" s="75">
        <f t="shared" si="20"/>
        <v>504000</v>
      </c>
      <c r="L226" s="75">
        <f t="shared" si="20"/>
        <v>504000</v>
      </c>
      <c r="M226" s="75">
        <f t="shared" si="20"/>
        <v>504000</v>
      </c>
      <c r="N226" s="75">
        <f t="shared" si="20"/>
        <v>504000</v>
      </c>
      <c r="O226" s="75">
        <f t="shared" si="20"/>
        <v>10044000</v>
      </c>
    </row>
    <row r="227" spans="1:15" s="8" customFormat="1" ht="15" customHeight="1" x14ac:dyDescent="0.2">
      <c r="A227" s="19" t="s">
        <v>19</v>
      </c>
      <c r="B227" s="92"/>
      <c r="C227" s="75">
        <f>SUM(C61,C78,C96,C87,C152,C178,C195,C214,C221)</f>
        <v>389897.25659999991</v>
      </c>
      <c r="D227" s="75">
        <f t="shared" ref="D227:N227" si="21">SUM(D61,D78,D96,D87,D152,D178,D195,D214,D221)</f>
        <v>1355097.2566</v>
      </c>
      <c r="E227" s="75">
        <f>SUM(E61,E78,E96,E87,E152,E178,E195,E214,E221)</f>
        <v>889997.25660000008</v>
      </c>
      <c r="F227" s="75">
        <f t="shared" si="21"/>
        <v>813797.25659999996</v>
      </c>
      <c r="G227" s="75">
        <f t="shared" si="21"/>
        <v>1253997.2566</v>
      </c>
      <c r="H227" s="75">
        <f t="shared" si="21"/>
        <v>906597.25660000008</v>
      </c>
      <c r="I227" s="75">
        <f t="shared" si="21"/>
        <v>507347.25659999991</v>
      </c>
      <c r="J227" s="75">
        <f t="shared" si="21"/>
        <v>1013997.2566</v>
      </c>
      <c r="K227" s="75">
        <f t="shared" si="21"/>
        <v>456597.25659999996</v>
      </c>
      <c r="L227" s="75">
        <f t="shared" si="21"/>
        <v>912497.25659999996</v>
      </c>
      <c r="M227" s="75">
        <f t="shared" si="21"/>
        <v>523097.25659999991</v>
      </c>
      <c r="N227" s="75">
        <f t="shared" si="21"/>
        <v>1081377.2566</v>
      </c>
      <c r="O227" s="75">
        <f>SUM(O61,O78,O96,O87,O152,O178,O195,O214,O221)</f>
        <v>10104297.0792</v>
      </c>
    </row>
    <row r="228" spans="1:15" x14ac:dyDescent="0.2">
      <c r="A228" s="18"/>
      <c r="B228" s="91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</row>
    <row r="229" spans="1:15" s="8" customFormat="1" ht="18" customHeight="1" x14ac:dyDescent="0.2">
      <c r="A229" s="20" t="s">
        <v>214</v>
      </c>
      <c r="B229" s="93"/>
      <c r="C229" s="76">
        <f>C226-C227</f>
        <v>-389897.25659999991</v>
      </c>
      <c r="D229" s="76">
        <f t="shared" ref="D229:N229" si="22">D226-D227</f>
        <v>148902.74340000004</v>
      </c>
      <c r="E229" s="76">
        <f t="shared" si="22"/>
        <v>114002.74339999992</v>
      </c>
      <c r="F229" s="76">
        <f t="shared" si="22"/>
        <v>190202.74340000004</v>
      </c>
      <c r="G229" s="76">
        <f t="shared" si="22"/>
        <v>250002.74340000004</v>
      </c>
      <c r="H229" s="76">
        <f t="shared" si="22"/>
        <v>97402.743399999919</v>
      </c>
      <c r="I229" s="76">
        <f t="shared" si="22"/>
        <v>496652.74340000009</v>
      </c>
      <c r="J229" s="76">
        <f t="shared" si="22"/>
        <v>-9997.2565999999642</v>
      </c>
      <c r="K229" s="76">
        <f t="shared" si="22"/>
        <v>47402.743400000036</v>
      </c>
      <c r="L229" s="76">
        <f t="shared" si="22"/>
        <v>-408497.25659999996</v>
      </c>
      <c r="M229" s="76">
        <f t="shared" si="22"/>
        <v>-19097.256599999906</v>
      </c>
      <c r="N229" s="76">
        <f t="shared" si="22"/>
        <v>-577377.25659999996</v>
      </c>
      <c r="O229" s="76">
        <f>O226-O227</f>
        <v>-60297.079199999571</v>
      </c>
    </row>
    <row r="231" spans="1:15" x14ac:dyDescent="0.2">
      <c r="C231" s="73">
        <f>SUBTOTAL(9,C8:C221)</f>
        <v>779794.51320000016</v>
      </c>
      <c r="D231" s="73">
        <f t="shared" ref="D231:N231" si="23">SUBTOTAL(9,D8:D221)</f>
        <v>5718194.513199999</v>
      </c>
      <c r="E231" s="73">
        <f t="shared" si="23"/>
        <v>3787994.5131999999</v>
      </c>
      <c r="F231" s="73">
        <f t="shared" si="23"/>
        <v>3635594.5131999999</v>
      </c>
      <c r="G231" s="73">
        <f t="shared" si="23"/>
        <v>5515994.5131999999</v>
      </c>
      <c r="H231" s="73">
        <f t="shared" si="23"/>
        <v>3821194.5131999999</v>
      </c>
      <c r="I231" s="73">
        <f t="shared" si="23"/>
        <v>3022694.5131999999</v>
      </c>
      <c r="J231" s="73">
        <f t="shared" si="23"/>
        <v>4035994.5131999999</v>
      </c>
      <c r="K231" s="73">
        <f t="shared" si="23"/>
        <v>1921194.5132000004</v>
      </c>
      <c r="L231" s="73">
        <f t="shared" si="23"/>
        <v>2832994.5131999999</v>
      </c>
      <c r="M231" s="73">
        <f t="shared" si="23"/>
        <v>2054194.5132000004</v>
      </c>
      <c r="N231" s="73">
        <f t="shared" si="23"/>
        <v>3170754.5131999999</v>
      </c>
    </row>
  </sheetData>
  <autoFilter ref="A4:O227"/>
  <mergeCells count="15">
    <mergeCell ref="A224:O224"/>
    <mergeCell ref="A197:O197"/>
    <mergeCell ref="A216:O216"/>
    <mergeCell ref="A98:O98"/>
    <mergeCell ref="A154:O154"/>
    <mergeCell ref="A180:O180"/>
    <mergeCell ref="A89:O89"/>
    <mergeCell ref="A1:O1"/>
    <mergeCell ref="A6:O6"/>
    <mergeCell ref="A16:O16"/>
    <mergeCell ref="A18:O18"/>
    <mergeCell ref="A80:O80"/>
    <mergeCell ref="A63:O63"/>
    <mergeCell ref="C3:E3"/>
    <mergeCell ref="F3:N3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94" zoomScale="85" zoomScaleNormal="85" workbookViewId="0">
      <selection activeCell="U110" sqref="U110"/>
    </sheetView>
  </sheetViews>
  <sheetFormatPr defaultRowHeight="12.75" x14ac:dyDescent="0.2"/>
  <cols>
    <col min="1" max="16384" width="9.140625" style="2"/>
  </cols>
  <sheetData>
    <row r="1" spans="1:17" ht="35.1" customHeight="1" x14ac:dyDescent="0.2">
      <c r="A1" s="96" t="s">
        <v>33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s="3" customFormat="1" x14ac:dyDescent="0.2">
      <c r="A2" s="102"/>
      <c r="B2" s="102"/>
      <c r="C2" s="102"/>
      <c r="D2" s="102"/>
      <c r="E2" s="102"/>
      <c r="F2" s="102"/>
      <c r="G2" s="102"/>
      <c r="H2" s="102"/>
      <c r="Q2" s="4"/>
    </row>
    <row r="4" spans="1:17" s="21" customFormat="1" ht="20.100000000000001" customHeight="1" x14ac:dyDescent="0.2">
      <c r="A4" s="101" t="s">
        <v>18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22" spans="1:17" s="21" customFormat="1" ht="20.100000000000001" customHeight="1" x14ac:dyDescent="0.2">
      <c r="A22" s="101" t="s">
        <v>19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</row>
    <row r="25" spans="1:17" x14ac:dyDescent="0.2">
      <c r="C25" s="22" t="str">
        <f>'Personal Budget'!C4</f>
        <v>JAN</v>
      </c>
      <c r="D25" s="22" t="str">
        <f>'Personal Budget'!D4</f>
        <v>FEB</v>
      </c>
      <c r="E25" s="22" t="str">
        <f>'Personal Budget'!E4</f>
        <v>MAR</v>
      </c>
      <c r="F25" s="22" t="str">
        <f>'Personal Budget'!F4</f>
        <v>APR</v>
      </c>
      <c r="G25" s="22" t="str">
        <f>'Personal Budget'!G4</f>
        <v>MAY</v>
      </c>
      <c r="H25" s="22" t="str">
        <f>'Personal Budget'!H4</f>
        <v>JUN</v>
      </c>
      <c r="I25" s="22" t="str">
        <f>'Personal Budget'!I4</f>
        <v>JUL</v>
      </c>
      <c r="J25" s="22" t="str">
        <f>'Personal Budget'!J4</f>
        <v>AUG</v>
      </c>
      <c r="K25" s="22" t="str">
        <f>'Personal Budget'!K4</f>
        <v>SEP</v>
      </c>
      <c r="L25" s="22" t="str">
        <f>'Personal Budget'!L4</f>
        <v>OCT</v>
      </c>
      <c r="M25" s="22" t="str">
        <f>'Personal Budget'!M4</f>
        <v>NOV</v>
      </c>
      <c r="N25" s="22" t="str">
        <f>'Personal Budget'!N4</f>
        <v>DEC</v>
      </c>
      <c r="O25" s="22" t="str">
        <f>'Personal Budget'!O4</f>
        <v>YEAR</v>
      </c>
    </row>
    <row r="26" spans="1:17" x14ac:dyDescent="0.2">
      <c r="B26" s="2" t="str">
        <f>'Personal Budget'!A18</f>
        <v>OPERATING EXPENSES (OPEX) - PGT</v>
      </c>
      <c r="C26" s="23">
        <f>'Personal Budget'!C61</f>
        <v>125317.34066666664</v>
      </c>
      <c r="D26" s="23">
        <f>'Personal Budget'!D61</f>
        <v>124917.34066666664</v>
      </c>
      <c r="E26" s="23">
        <f>'Personal Budget'!E61</f>
        <v>124917.34066666664</v>
      </c>
      <c r="F26" s="23">
        <f>'Personal Budget'!F61</f>
        <v>127117.34066666664</v>
      </c>
      <c r="G26" s="23">
        <f>'Personal Budget'!G61</f>
        <v>124917.34066666664</v>
      </c>
      <c r="H26" s="23">
        <f>'Personal Budget'!H61</f>
        <v>124917.34066666664</v>
      </c>
      <c r="I26" s="23">
        <f>'Personal Budget'!I61</f>
        <v>125667.34066666664</v>
      </c>
      <c r="J26" s="23">
        <f>'Personal Budget'!J61</f>
        <v>124917.34066666664</v>
      </c>
      <c r="K26" s="23">
        <f>'Personal Budget'!K61</f>
        <v>132917.34066666666</v>
      </c>
      <c r="L26" s="23">
        <f>'Personal Budget'!L61</f>
        <v>133417.34066666666</v>
      </c>
      <c r="M26" s="23">
        <f>'Personal Budget'!M61</f>
        <v>133417.34066666666</v>
      </c>
      <c r="N26" s="23">
        <f>'Personal Budget'!N61</f>
        <v>257597.34066666671</v>
      </c>
      <c r="O26" s="23">
        <f>'Personal Budget'!O61</f>
        <v>1660038.0879999998</v>
      </c>
    </row>
    <row r="27" spans="1:17" x14ac:dyDescent="0.2">
      <c r="B27" s="2" t="str">
        <f>'Personal Budget'!A80</f>
        <v>CAPITAL EXPENDITURE (CAPEX) - PGT</v>
      </c>
      <c r="C27" s="23">
        <f>'Personal Budget'!C87</f>
        <v>1166.6666666666665</v>
      </c>
      <c r="D27" s="23">
        <f>'Personal Budget'!D87</f>
        <v>22666.666666666668</v>
      </c>
      <c r="E27" s="23">
        <f>'Personal Budget'!E87</f>
        <v>1166.6666666666665</v>
      </c>
      <c r="F27" s="23">
        <f>'Personal Budget'!F87</f>
        <v>1166.6666666666665</v>
      </c>
      <c r="G27" s="23">
        <f>'Personal Budget'!G87</f>
        <v>1166.6666666666665</v>
      </c>
      <c r="H27" s="23">
        <f>'Personal Budget'!H87</f>
        <v>1166.6666666666665</v>
      </c>
      <c r="I27" s="23">
        <f>'Personal Budget'!I87</f>
        <v>1166.6666666666665</v>
      </c>
      <c r="J27" s="23">
        <f>'Personal Budget'!J87</f>
        <v>1166.6666666666665</v>
      </c>
      <c r="K27" s="23">
        <f>'Personal Budget'!K87</f>
        <v>1166.6666666666665</v>
      </c>
      <c r="L27" s="23">
        <f>'Personal Budget'!L87</f>
        <v>1166.6666666666665</v>
      </c>
      <c r="M27" s="23">
        <f>'Personal Budget'!M87</f>
        <v>1166.6666666666665</v>
      </c>
      <c r="N27" s="23">
        <f>'Personal Budget'!N87</f>
        <v>1166.6666666666665</v>
      </c>
      <c r="O27" s="23">
        <f>'Personal Budget'!O87</f>
        <v>35500.000000000007</v>
      </c>
    </row>
    <row r="28" spans="1:17" x14ac:dyDescent="0.2">
      <c r="B28" s="2" t="str">
        <f>'Personal Budget'!A98</f>
        <v>MARKETING/TOURISM PROMOTION</v>
      </c>
      <c r="C28" s="23">
        <f>'Personal Budget'!C152</f>
        <v>61666.666666666664</v>
      </c>
      <c r="D28" s="23">
        <f>'Personal Budget'!D152</f>
        <v>178666.66666666666</v>
      </c>
      <c r="E28" s="23">
        <f>'Personal Budget'!E152</f>
        <v>152666.66666666666</v>
      </c>
      <c r="F28" s="23">
        <f>'Personal Budget'!F152</f>
        <v>116666.66666666667</v>
      </c>
      <c r="G28" s="23">
        <f>'Personal Budget'!G152</f>
        <v>366666.66666666669</v>
      </c>
      <c r="H28" s="23">
        <f>'Personal Budget'!H152</f>
        <v>131666.66666666666</v>
      </c>
      <c r="I28" s="23">
        <f>'Personal Budget'!I152</f>
        <v>44666.666666666664</v>
      </c>
      <c r="J28" s="23">
        <f>'Personal Budget'!J152</f>
        <v>76666.666666666672</v>
      </c>
      <c r="K28" s="23">
        <f>'Personal Budget'!K152</f>
        <v>93666.666666666672</v>
      </c>
      <c r="L28" s="23">
        <f>'Personal Budget'!L152</f>
        <v>246666.66666666666</v>
      </c>
      <c r="M28" s="23">
        <f>'Personal Budget'!M152</f>
        <v>139666.66666666666</v>
      </c>
      <c r="N28" s="23">
        <f>'Personal Budget'!N152</f>
        <v>36666.666666666664</v>
      </c>
      <c r="O28" s="23">
        <f>'Personal Budget'!O152</f>
        <v>1646000.0000000005</v>
      </c>
    </row>
    <row r="29" spans="1:17" x14ac:dyDescent="0.2">
      <c r="B29" s="2" t="str">
        <f>'Personal Budget'!A154</f>
        <v>COMMUNICATIONS</v>
      </c>
      <c r="C29" s="23">
        <f>'Personal Budget'!C178</f>
        <v>100379.99933333334</v>
      </c>
      <c r="D29" s="23">
        <f>'Personal Budget'!D178</f>
        <v>67479.99933333334</v>
      </c>
      <c r="E29" s="23">
        <f>'Personal Budget'!E178</f>
        <v>459879.9993333334</v>
      </c>
      <c r="F29" s="23">
        <f>'Personal Budget'!F178</f>
        <v>67479.99933333334</v>
      </c>
      <c r="G29" s="23">
        <f>'Personal Budget'!G178</f>
        <v>409879.9993333334</v>
      </c>
      <c r="H29" s="23">
        <f>'Personal Budget'!H178</f>
        <v>467479.9993333334</v>
      </c>
      <c r="I29" s="23">
        <f>'Personal Budget'!I178</f>
        <v>234479.99933333331</v>
      </c>
      <c r="J29" s="23">
        <f>'Personal Budget'!J178</f>
        <v>309879.99933333334</v>
      </c>
      <c r="K29" s="23">
        <f>'Personal Budget'!K178</f>
        <v>67479.99933333334</v>
      </c>
      <c r="L29" s="23">
        <f>'Personal Budget'!L178</f>
        <v>365879.99933333334</v>
      </c>
      <c r="M29" s="23">
        <f>'Personal Budget'!M178</f>
        <v>67479.99933333334</v>
      </c>
      <c r="N29" s="23">
        <f>'Personal Budget'!N178</f>
        <v>607879.99933333322</v>
      </c>
      <c r="O29" s="23">
        <f>'Personal Budget'!O178</f>
        <v>3225659.9919999996</v>
      </c>
    </row>
    <row r="30" spans="1:17" x14ac:dyDescent="0.2">
      <c r="B30" s="2" t="str">
        <f>'Personal Budget'!A180</f>
        <v>EVENTS</v>
      </c>
      <c r="C30" s="23">
        <f>'Personal Budget'!C195</f>
        <v>16333.333333333334</v>
      </c>
      <c r="D30" s="23">
        <f>'Personal Budget'!D195</f>
        <v>876333.33333333326</v>
      </c>
      <c r="E30" s="23">
        <f>'Personal Budget'!E195</f>
        <v>16333.333333333334</v>
      </c>
      <c r="F30" s="23">
        <f>'Personal Budget'!F195</f>
        <v>416333.33333333331</v>
      </c>
      <c r="G30" s="23">
        <f>'Personal Budget'!G195</f>
        <v>266333.33333333331</v>
      </c>
      <c r="H30" s="23">
        <f>'Personal Budget'!H195</f>
        <v>46333.333333333336</v>
      </c>
      <c r="I30" s="23">
        <f>'Personal Budget'!I195</f>
        <v>16333.333333333334</v>
      </c>
      <c r="J30" s="23">
        <f>'Personal Budget'!J195</f>
        <v>416333.33333333331</v>
      </c>
      <c r="K30" s="23">
        <f>'Personal Budget'!K195</f>
        <v>26333.333333333336</v>
      </c>
      <c r="L30" s="23">
        <f>'Personal Budget'!L195</f>
        <v>80333.333333333328</v>
      </c>
      <c r="M30" s="23">
        <f>'Personal Budget'!M195</f>
        <v>96333.333333333328</v>
      </c>
      <c r="N30" s="23">
        <f>'Personal Budget'!N195</f>
        <v>16333.333333333334</v>
      </c>
      <c r="O30" s="23">
        <f>'Personal Budget'!O195</f>
        <v>2290000</v>
      </c>
    </row>
    <row r="31" spans="1:17" x14ac:dyDescent="0.2">
      <c r="B31" s="2" t="str">
        <f>'Personal Budget'!A197</f>
        <v>TOURISM SERVICES</v>
      </c>
      <c r="C31" s="23">
        <f>'Personal Budget'!C214</f>
        <v>36250</v>
      </c>
      <c r="D31" s="23">
        <f>'Personal Budget'!D214</f>
        <v>36250</v>
      </c>
      <c r="E31" s="23">
        <f>'Personal Budget'!E214</f>
        <v>86249.999999999985</v>
      </c>
      <c r="F31" s="23">
        <f>'Personal Budget'!F214</f>
        <v>36250</v>
      </c>
      <c r="G31" s="23">
        <f>'Personal Budget'!G214</f>
        <v>36250</v>
      </c>
      <c r="H31" s="23">
        <f>'Personal Budget'!H214</f>
        <v>86249.999999999985</v>
      </c>
      <c r="I31" s="23">
        <f>'Personal Budget'!I214</f>
        <v>36250</v>
      </c>
      <c r="J31" s="23">
        <f>'Personal Budget'!J214</f>
        <v>36250</v>
      </c>
      <c r="K31" s="23">
        <f>'Personal Budget'!K214</f>
        <v>86249.999999999985</v>
      </c>
      <c r="L31" s="23">
        <f>'Personal Budget'!L214</f>
        <v>36250</v>
      </c>
      <c r="M31" s="23">
        <f>'Personal Budget'!M214</f>
        <v>36250</v>
      </c>
      <c r="N31" s="23">
        <f>'Personal Budget'!N214</f>
        <v>86249.999999999985</v>
      </c>
      <c r="O31" s="23">
        <f>'Personal Budget'!O214</f>
        <v>635000</v>
      </c>
    </row>
    <row r="32" spans="1:17" x14ac:dyDescent="0.2">
      <c r="B32" s="2" t="str">
        <f>'Personal Budget'!A216</f>
        <v xml:space="preserve">PENANG CENTRE OF EDUCATION TOURISM </v>
      </c>
      <c r="C32" s="23">
        <f>'Personal Budget'!C221</f>
        <v>22500</v>
      </c>
      <c r="D32" s="23">
        <f>'Personal Budget'!D221</f>
        <v>22500</v>
      </c>
      <c r="E32" s="23">
        <f>'Personal Budget'!E221</f>
        <v>22500</v>
      </c>
      <c r="F32" s="23">
        <f>'Personal Budget'!F221</f>
        <v>22500</v>
      </c>
      <c r="G32" s="23">
        <f>'Personal Budget'!G221</f>
        <v>22500</v>
      </c>
      <c r="H32" s="23">
        <f>'Personal Budget'!H221</f>
        <v>22500</v>
      </c>
      <c r="I32" s="23">
        <f>'Personal Budget'!I221</f>
        <v>22500</v>
      </c>
      <c r="J32" s="23">
        <f>'Personal Budget'!J221</f>
        <v>22500</v>
      </c>
      <c r="K32" s="23">
        <f>'Personal Budget'!K221</f>
        <v>22500</v>
      </c>
      <c r="L32" s="23">
        <f>'Personal Budget'!L221</f>
        <v>22500</v>
      </c>
      <c r="M32" s="23">
        <f>'Personal Budget'!M221</f>
        <v>22500</v>
      </c>
      <c r="N32" s="23">
        <f>'Personal Budget'!N221</f>
        <v>22500</v>
      </c>
      <c r="O32" s="23">
        <f>'Personal Budget'!O221</f>
        <v>270000</v>
      </c>
    </row>
    <row r="33" spans="2:15" x14ac:dyDescent="0.2">
      <c r="B33" s="2" t="e">
        <f>'Personal Budget'!#REF!</f>
        <v>#REF!</v>
      </c>
      <c r="C33" s="23" t="e">
        <f>'Personal Budget'!#REF!</f>
        <v>#REF!</v>
      </c>
      <c r="D33" s="23" t="e">
        <f>'Personal Budget'!#REF!</f>
        <v>#REF!</v>
      </c>
      <c r="E33" s="23" t="e">
        <f>'Personal Budget'!#REF!</f>
        <v>#REF!</v>
      </c>
      <c r="F33" s="23" t="e">
        <f>'Personal Budget'!#REF!</f>
        <v>#REF!</v>
      </c>
      <c r="G33" s="23" t="e">
        <f>'Personal Budget'!#REF!</f>
        <v>#REF!</v>
      </c>
      <c r="H33" s="23" t="e">
        <f>'Personal Budget'!#REF!</f>
        <v>#REF!</v>
      </c>
      <c r="I33" s="23" t="e">
        <f>'Personal Budget'!#REF!</f>
        <v>#REF!</v>
      </c>
      <c r="J33" s="23" t="e">
        <f>'Personal Budget'!#REF!</f>
        <v>#REF!</v>
      </c>
      <c r="K33" s="23" t="e">
        <f>'Personal Budget'!#REF!</f>
        <v>#REF!</v>
      </c>
      <c r="L33" s="23" t="e">
        <f>'Personal Budget'!#REF!</f>
        <v>#REF!</v>
      </c>
      <c r="M33" s="23" t="e">
        <f>'Personal Budget'!#REF!</f>
        <v>#REF!</v>
      </c>
      <c r="N33" s="23" t="e">
        <f>'Personal Budget'!#REF!</f>
        <v>#REF!</v>
      </c>
      <c r="O33" s="23" t="e">
        <f>'Personal Budget'!#REF!</f>
        <v>#REF!</v>
      </c>
    </row>
    <row r="34" spans="2:15" x14ac:dyDescent="0.2">
      <c r="B34" s="2" t="e">
        <f>'Personal Budget'!#REF!</f>
        <v>#REF!</v>
      </c>
      <c r="C34" s="23" t="e">
        <f>'Personal Budget'!#REF!</f>
        <v>#REF!</v>
      </c>
      <c r="D34" s="23" t="e">
        <f>'Personal Budget'!#REF!</f>
        <v>#REF!</v>
      </c>
      <c r="E34" s="23" t="e">
        <f>'Personal Budget'!#REF!</f>
        <v>#REF!</v>
      </c>
      <c r="F34" s="23" t="e">
        <f>'Personal Budget'!#REF!</f>
        <v>#REF!</v>
      </c>
      <c r="G34" s="23" t="e">
        <f>'Personal Budget'!#REF!</f>
        <v>#REF!</v>
      </c>
      <c r="H34" s="23" t="e">
        <f>'Personal Budget'!#REF!</f>
        <v>#REF!</v>
      </c>
      <c r="I34" s="23" t="e">
        <f>'Personal Budget'!#REF!</f>
        <v>#REF!</v>
      </c>
      <c r="J34" s="23" t="e">
        <f>'Personal Budget'!#REF!</f>
        <v>#REF!</v>
      </c>
      <c r="K34" s="23" t="e">
        <f>'Personal Budget'!#REF!</f>
        <v>#REF!</v>
      </c>
      <c r="L34" s="23" t="e">
        <f>'Personal Budget'!#REF!</f>
        <v>#REF!</v>
      </c>
      <c r="M34" s="23" t="e">
        <f>'Personal Budget'!#REF!</f>
        <v>#REF!</v>
      </c>
      <c r="N34" s="23" t="e">
        <f>'Personal Budget'!#REF!</f>
        <v>#REF!</v>
      </c>
      <c r="O34" s="23" t="e">
        <f>'Personal Budget'!#REF!</f>
        <v>#REF!</v>
      </c>
    </row>
    <row r="35" spans="2:15" x14ac:dyDescent="0.2">
      <c r="B35" s="2" t="e">
        <f>'Personal Budget'!#REF!</f>
        <v>#REF!</v>
      </c>
      <c r="C35" s="23" t="e">
        <f>'Personal Budget'!#REF!</f>
        <v>#REF!</v>
      </c>
      <c r="D35" s="23" t="e">
        <f>'Personal Budget'!#REF!</f>
        <v>#REF!</v>
      </c>
      <c r="E35" s="23" t="e">
        <f>'Personal Budget'!#REF!</f>
        <v>#REF!</v>
      </c>
      <c r="F35" s="23" t="e">
        <f>'Personal Budget'!#REF!</f>
        <v>#REF!</v>
      </c>
      <c r="G35" s="23" t="e">
        <f>'Personal Budget'!#REF!</f>
        <v>#REF!</v>
      </c>
      <c r="H35" s="23" t="e">
        <f>'Personal Budget'!#REF!</f>
        <v>#REF!</v>
      </c>
      <c r="I35" s="23" t="e">
        <f>'Personal Budget'!#REF!</f>
        <v>#REF!</v>
      </c>
      <c r="J35" s="23" t="e">
        <f>'Personal Budget'!#REF!</f>
        <v>#REF!</v>
      </c>
      <c r="K35" s="23" t="e">
        <f>'Personal Budget'!#REF!</f>
        <v>#REF!</v>
      </c>
      <c r="L35" s="23" t="e">
        <f>'Personal Budget'!#REF!</f>
        <v>#REF!</v>
      </c>
      <c r="M35" s="23" t="e">
        <f>'Personal Budget'!#REF!</f>
        <v>#REF!</v>
      </c>
      <c r="N35" s="23" t="e">
        <f>'Personal Budget'!#REF!</f>
        <v>#REF!</v>
      </c>
      <c r="O35" s="23" t="e">
        <f>'Personal Budget'!#REF!</f>
        <v>#REF!</v>
      </c>
    </row>
    <row r="36" spans="2:15" x14ac:dyDescent="0.2">
      <c r="B36" s="2" t="e">
        <f>'Personal Budget'!#REF!</f>
        <v>#REF!</v>
      </c>
      <c r="C36" s="23" t="e">
        <f>'Personal Budget'!#REF!</f>
        <v>#REF!</v>
      </c>
      <c r="D36" s="23" t="e">
        <f>'Personal Budget'!#REF!</f>
        <v>#REF!</v>
      </c>
      <c r="E36" s="23" t="e">
        <f>'Personal Budget'!#REF!</f>
        <v>#REF!</v>
      </c>
      <c r="F36" s="23" t="e">
        <f>'Personal Budget'!#REF!</f>
        <v>#REF!</v>
      </c>
      <c r="G36" s="23" t="e">
        <f>'Personal Budget'!#REF!</f>
        <v>#REF!</v>
      </c>
      <c r="H36" s="23" t="e">
        <f>'Personal Budget'!#REF!</f>
        <v>#REF!</v>
      </c>
      <c r="I36" s="23" t="e">
        <f>'Personal Budget'!#REF!</f>
        <v>#REF!</v>
      </c>
      <c r="J36" s="23" t="e">
        <f>'Personal Budget'!#REF!</f>
        <v>#REF!</v>
      </c>
      <c r="K36" s="23" t="e">
        <f>'Personal Budget'!#REF!</f>
        <v>#REF!</v>
      </c>
      <c r="L36" s="23" t="e">
        <f>'Personal Budget'!#REF!</f>
        <v>#REF!</v>
      </c>
      <c r="M36" s="23" t="e">
        <f>'Personal Budget'!#REF!</f>
        <v>#REF!</v>
      </c>
      <c r="N36" s="23" t="e">
        <f>'Personal Budget'!#REF!</f>
        <v>#REF!</v>
      </c>
      <c r="O36" s="23" t="e">
        <f>'Personal Budget'!#REF!</f>
        <v>#REF!</v>
      </c>
    </row>
    <row r="93" spans="1:17" s="21" customFormat="1" ht="20.100000000000001" customHeight="1" x14ac:dyDescent="0.2">
      <c r="A93" s="101" t="s">
        <v>61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</row>
    <row r="117" spans="1:17" s="21" customFormat="1" ht="20.100000000000001" customHeight="1" x14ac:dyDescent="0.2">
      <c r="A117" s="101" t="s">
        <v>215</v>
      </c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topLeftCell="A16" workbookViewId="0">
      <selection activeCell="J3" sqref="J3"/>
    </sheetView>
  </sheetViews>
  <sheetFormatPr defaultRowHeight="12.75" x14ac:dyDescent="0.2"/>
  <cols>
    <col min="1" max="8" width="9.140625" style="31"/>
    <col min="9" max="9" width="35.42578125" style="31" customWidth="1"/>
    <col min="10" max="16384" width="9.140625" style="31"/>
  </cols>
  <sheetData>
    <row r="1" spans="1:21" s="26" customFormat="1" ht="30" customHeight="1" x14ac:dyDescent="0.5">
      <c r="A1" s="107" t="s">
        <v>35</v>
      </c>
      <c r="B1" s="107"/>
      <c r="C1" s="107"/>
      <c r="D1" s="107"/>
      <c r="E1" s="107"/>
      <c r="F1" s="107"/>
      <c r="G1" s="107"/>
      <c r="H1" s="107"/>
      <c r="I1" s="107"/>
      <c r="J1" s="24"/>
      <c r="K1" s="24"/>
      <c r="L1" s="24"/>
      <c r="M1" s="25"/>
      <c r="N1" s="25"/>
      <c r="O1" s="25"/>
      <c r="P1" s="25"/>
      <c r="Q1" s="25"/>
      <c r="T1" s="27"/>
      <c r="U1" s="27"/>
    </row>
    <row r="2" spans="1:21" s="26" customFormat="1" x14ac:dyDescent="0.2">
      <c r="A2" s="28"/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</row>
    <row r="3" spans="1:21" x14ac:dyDescent="0.2">
      <c r="A3" s="30"/>
      <c r="B3" s="30"/>
      <c r="I3" s="32" t="str">
        <f ca="1">"© "&amp;YEAR(TODAY())&amp;" Spreadsheet123 LTD. All rights reserved"</f>
        <v>© 2015 Spreadsheet123 LTD. All rights reserved</v>
      </c>
    </row>
    <row r="4" spans="1:21" ht="5.0999999999999996" customHeight="1" x14ac:dyDescent="0.2"/>
    <row r="5" spans="1:21" ht="15" x14ac:dyDescent="0.25">
      <c r="A5" s="106" t="s">
        <v>1</v>
      </c>
      <c r="B5" s="106"/>
      <c r="C5" s="106"/>
      <c r="D5" s="106"/>
      <c r="E5" s="106"/>
      <c r="F5" s="106"/>
      <c r="G5" s="106"/>
      <c r="H5" s="106"/>
      <c r="I5" s="106"/>
    </row>
    <row r="6" spans="1:21" s="26" customFormat="1" x14ac:dyDescent="0.2">
      <c r="A6" s="108" t="s">
        <v>2</v>
      </c>
      <c r="B6" s="108"/>
      <c r="C6" s="108"/>
      <c r="D6" s="108"/>
      <c r="E6" s="108"/>
      <c r="F6" s="108"/>
      <c r="G6" s="108"/>
      <c r="H6" s="108"/>
      <c r="I6" s="108"/>
    </row>
    <row r="7" spans="1:21" s="26" customFormat="1" x14ac:dyDescent="0.2">
      <c r="A7" s="103" t="s">
        <v>36</v>
      </c>
      <c r="B7" s="103"/>
      <c r="C7" s="103"/>
      <c r="D7" s="103"/>
      <c r="E7" s="103"/>
      <c r="F7" s="103"/>
      <c r="G7" s="103"/>
      <c r="H7" s="103"/>
      <c r="I7" s="103"/>
    </row>
    <row r="8" spans="1:21" s="26" customFormat="1" x14ac:dyDescent="0.2">
      <c r="A8" s="33" t="s">
        <v>37</v>
      </c>
      <c r="B8" s="33"/>
      <c r="C8" s="33"/>
      <c r="D8" s="33"/>
      <c r="E8" s="33"/>
      <c r="F8" s="33"/>
      <c r="G8" s="33"/>
      <c r="H8" s="33"/>
      <c r="I8" s="33"/>
    </row>
    <row r="9" spans="1:21" s="26" customFormat="1" x14ac:dyDescent="0.2">
      <c r="A9" s="103"/>
      <c r="B9" s="103"/>
      <c r="C9" s="103"/>
      <c r="D9" s="103"/>
      <c r="E9" s="103"/>
      <c r="F9" s="103"/>
      <c r="G9" s="103"/>
      <c r="H9" s="103"/>
      <c r="I9" s="103"/>
    </row>
    <row r="10" spans="1:21" s="26" customFormat="1" x14ac:dyDescent="0.2">
      <c r="A10" s="103" t="s">
        <v>38</v>
      </c>
      <c r="B10" s="103"/>
      <c r="C10" s="103"/>
      <c r="D10" s="103"/>
      <c r="E10" s="103"/>
      <c r="F10" s="103"/>
      <c r="G10" s="103"/>
      <c r="H10" s="103"/>
      <c r="I10" s="103"/>
    </row>
    <row r="11" spans="1:21" s="26" customFormat="1" x14ac:dyDescent="0.2">
      <c r="A11" s="103" t="s">
        <v>39</v>
      </c>
      <c r="B11" s="103"/>
      <c r="C11" s="103"/>
      <c r="D11" s="103"/>
      <c r="E11" s="103"/>
      <c r="F11" s="103"/>
      <c r="G11" s="103"/>
      <c r="H11" s="103"/>
      <c r="I11" s="103"/>
    </row>
    <row r="12" spans="1:21" s="26" customFormat="1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21" ht="15" x14ac:dyDescent="0.25">
      <c r="A13" s="106" t="s">
        <v>3</v>
      </c>
      <c r="B13" s="106"/>
      <c r="C13" s="106"/>
      <c r="D13" s="106"/>
      <c r="E13" s="106"/>
      <c r="F13" s="106"/>
      <c r="G13" s="106"/>
      <c r="H13" s="106"/>
      <c r="I13" s="106"/>
    </row>
    <row r="14" spans="1:21" s="26" customFormat="1" x14ac:dyDescent="0.2">
      <c r="A14" s="103" t="s">
        <v>4</v>
      </c>
      <c r="B14" s="103"/>
      <c r="C14" s="103"/>
      <c r="D14" s="103"/>
      <c r="E14" s="103"/>
      <c r="F14" s="103"/>
      <c r="G14" s="103"/>
      <c r="H14" s="103"/>
      <c r="I14" s="103"/>
    </row>
    <row r="15" spans="1:21" s="26" customFormat="1" x14ac:dyDescent="0.2">
      <c r="A15" s="103" t="s">
        <v>5</v>
      </c>
      <c r="B15" s="103"/>
      <c r="C15" s="103"/>
      <c r="D15" s="103"/>
      <c r="E15" s="103"/>
      <c r="F15" s="103"/>
      <c r="G15" s="103"/>
      <c r="H15" s="103"/>
      <c r="I15" s="103"/>
    </row>
    <row r="16" spans="1:21" s="26" customFormat="1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" x14ac:dyDescent="0.25">
      <c r="A17" s="106" t="s">
        <v>6</v>
      </c>
      <c r="B17" s="106"/>
      <c r="C17" s="106"/>
      <c r="D17" s="106"/>
      <c r="E17" s="106"/>
      <c r="F17" s="106"/>
      <c r="G17" s="106"/>
      <c r="H17" s="106"/>
      <c r="I17" s="106"/>
    </row>
    <row r="18" spans="1:9" s="26" customFormat="1" x14ac:dyDescent="0.2">
      <c r="A18" s="103" t="s">
        <v>40</v>
      </c>
      <c r="B18" s="103"/>
      <c r="C18" s="103"/>
      <c r="D18" s="103"/>
      <c r="E18" s="103"/>
      <c r="F18" s="103"/>
      <c r="G18" s="103"/>
      <c r="H18" s="103"/>
      <c r="I18" s="103"/>
    </row>
    <row r="19" spans="1:9" s="26" customFormat="1" x14ac:dyDescent="0.2">
      <c r="A19" s="103" t="s">
        <v>41</v>
      </c>
      <c r="B19" s="103"/>
      <c r="C19" s="103"/>
      <c r="D19" s="103"/>
      <c r="E19" s="103"/>
      <c r="F19" s="103"/>
      <c r="G19" s="103"/>
      <c r="H19" s="103"/>
      <c r="I19" s="103"/>
    </row>
    <row r="20" spans="1:9" s="26" customFormat="1" x14ac:dyDescent="0.2">
      <c r="A20" s="103" t="s">
        <v>42</v>
      </c>
      <c r="B20" s="103"/>
      <c r="C20" s="103"/>
      <c r="D20" s="103"/>
      <c r="E20" s="103"/>
      <c r="F20" s="103"/>
      <c r="G20" s="103"/>
      <c r="H20" s="103"/>
      <c r="I20" s="103"/>
    </row>
    <row r="21" spans="1:9" s="26" customFormat="1" x14ac:dyDescent="0.2">
      <c r="A21" s="103" t="s">
        <v>43</v>
      </c>
      <c r="B21" s="103"/>
      <c r="C21" s="103"/>
      <c r="D21" s="103"/>
      <c r="E21" s="103"/>
      <c r="F21" s="103"/>
      <c r="G21" s="103"/>
      <c r="H21" s="103"/>
      <c r="I21" s="103"/>
    </row>
    <row r="22" spans="1:9" s="26" customFormat="1" ht="15" x14ac:dyDescent="0.25">
      <c r="A22" s="105" t="s">
        <v>44</v>
      </c>
      <c r="B22" s="105"/>
      <c r="C22" s="105"/>
      <c r="D22" s="105"/>
      <c r="E22" s="105"/>
      <c r="F22" s="105"/>
      <c r="G22" s="105"/>
      <c r="H22" s="105"/>
      <c r="I22" s="105"/>
    </row>
    <row r="23" spans="1:9" s="26" customFormat="1" ht="15" x14ac:dyDescent="0.25">
      <c r="A23" s="105" t="s">
        <v>45</v>
      </c>
      <c r="B23" s="105"/>
      <c r="C23" s="105"/>
      <c r="D23" s="105"/>
      <c r="E23" s="105"/>
      <c r="F23" s="105"/>
      <c r="G23" s="105"/>
      <c r="H23" s="105"/>
      <c r="I23" s="105"/>
    </row>
    <row r="24" spans="1:9" s="26" customFormat="1" ht="15" x14ac:dyDescent="0.25">
      <c r="A24" s="34" t="s">
        <v>46</v>
      </c>
      <c r="B24" s="34"/>
      <c r="C24" s="34"/>
      <c r="D24" s="34"/>
      <c r="E24" s="34"/>
      <c r="F24" s="34"/>
      <c r="G24" s="34"/>
      <c r="H24" s="34"/>
      <c r="I24" s="34"/>
    </row>
    <row r="25" spans="1:9" s="26" customFormat="1" ht="15" x14ac:dyDescent="0.25">
      <c r="A25" s="34" t="s">
        <v>47</v>
      </c>
      <c r="B25" s="34"/>
      <c r="C25" s="34"/>
      <c r="D25" s="34"/>
      <c r="E25" s="34"/>
      <c r="F25" s="34"/>
      <c r="G25" s="34"/>
      <c r="H25" s="34"/>
      <c r="I25" s="34"/>
    </row>
    <row r="26" spans="1:9" s="26" customFormat="1" ht="15" x14ac:dyDescent="0.25">
      <c r="A26" s="34" t="s">
        <v>48</v>
      </c>
      <c r="B26" s="34"/>
      <c r="C26" s="34"/>
      <c r="D26" s="34"/>
      <c r="E26" s="34"/>
      <c r="F26" s="34"/>
      <c r="G26" s="34"/>
      <c r="H26" s="34"/>
      <c r="I26" s="34"/>
    </row>
    <row r="27" spans="1:9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15" x14ac:dyDescent="0.25">
      <c r="A28" s="106" t="s">
        <v>49</v>
      </c>
      <c r="B28" s="106"/>
      <c r="C28" s="106"/>
      <c r="D28" s="106"/>
      <c r="E28" s="106"/>
      <c r="F28" s="106"/>
      <c r="G28" s="106"/>
      <c r="H28" s="106"/>
      <c r="I28" s="106"/>
    </row>
    <row r="29" spans="1:9" s="26" customFormat="1" ht="15" customHeight="1" x14ac:dyDescent="0.2">
      <c r="A29" s="104" t="s">
        <v>50</v>
      </c>
      <c r="B29" s="104"/>
      <c r="C29" s="104"/>
      <c r="D29" s="104"/>
      <c r="E29" s="104"/>
      <c r="F29" s="104"/>
      <c r="G29" s="104"/>
      <c r="H29" s="104"/>
      <c r="I29" s="104"/>
    </row>
    <row r="30" spans="1:9" s="26" customFormat="1" ht="15" customHeight="1" x14ac:dyDescent="0.2">
      <c r="A30" s="104" t="s">
        <v>51</v>
      </c>
      <c r="B30" s="104"/>
      <c r="C30" s="104"/>
      <c r="D30" s="104"/>
      <c r="E30" s="104"/>
      <c r="F30" s="104"/>
      <c r="G30" s="104"/>
      <c r="H30" s="104"/>
      <c r="I30" s="104"/>
    </row>
    <row r="31" spans="1:9" s="26" customFormat="1" x14ac:dyDescent="0.2">
      <c r="A31" s="104" t="s">
        <v>52</v>
      </c>
      <c r="B31" s="103"/>
      <c r="C31" s="103"/>
      <c r="D31" s="103"/>
      <c r="E31" s="103"/>
      <c r="F31" s="103"/>
      <c r="G31" s="103"/>
      <c r="H31" s="103"/>
      <c r="I31" s="103"/>
    </row>
    <row r="32" spans="1:9" s="26" customFormat="1" x14ac:dyDescent="0.2">
      <c r="A32" s="104" t="s">
        <v>53</v>
      </c>
      <c r="B32" s="104"/>
      <c r="C32" s="104"/>
      <c r="D32" s="104"/>
      <c r="E32" s="104"/>
      <c r="F32" s="104"/>
      <c r="G32" s="104"/>
      <c r="H32" s="104"/>
      <c r="I32" s="104"/>
    </row>
    <row r="33" spans="1:9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 x14ac:dyDescent="0.25">
      <c r="A34" s="106" t="s">
        <v>54</v>
      </c>
      <c r="B34" s="106"/>
      <c r="C34" s="106"/>
      <c r="D34" s="106"/>
      <c r="E34" s="106"/>
      <c r="F34" s="106"/>
      <c r="G34" s="106"/>
      <c r="H34" s="106"/>
      <c r="I34" s="106"/>
    </row>
    <row r="35" spans="1:9" s="26" customFormat="1" ht="15" x14ac:dyDescent="0.25">
      <c r="A35" s="103" t="s">
        <v>55</v>
      </c>
      <c r="B35" s="103"/>
      <c r="C35" s="103"/>
      <c r="D35" s="103"/>
      <c r="E35" s="103"/>
      <c r="F35" s="103"/>
      <c r="G35" s="103"/>
      <c r="H35" s="103"/>
      <c r="I35" s="103"/>
    </row>
    <row r="36" spans="1:9" s="26" customFormat="1" x14ac:dyDescent="0.2">
      <c r="A36" s="103" t="s">
        <v>7</v>
      </c>
      <c r="B36" s="103"/>
      <c r="C36" s="103"/>
      <c r="D36" s="103"/>
      <c r="E36" s="103"/>
      <c r="F36" s="103"/>
      <c r="G36" s="103"/>
      <c r="H36" s="103"/>
      <c r="I36" s="103"/>
    </row>
    <row r="37" spans="1:9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9" ht="15" x14ac:dyDescent="0.25">
      <c r="A38" s="106" t="s">
        <v>56</v>
      </c>
      <c r="B38" s="106"/>
      <c r="C38" s="106"/>
      <c r="D38" s="106"/>
      <c r="E38" s="106"/>
      <c r="F38" s="106"/>
      <c r="G38" s="106"/>
      <c r="H38" s="106"/>
      <c r="I38" s="106"/>
    </row>
    <row r="39" spans="1:9" s="26" customFormat="1" x14ac:dyDescent="0.2">
      <c r="A39" s="103" t="s">
        <v>8</v>
      </c>
      <c r="B39" s="103"/>
      <c r="C39" s="103"/>
      <c r="D39" s="103"/>
      <c r="E39" s="103"/>
      <c r="F39" s="103"/>
      <c r="G39" s="103"/>
      <c r="H39" s="103"/>
      <c r="I39" s="103"/>
    </row>
    <row r="40" spans="1:9" s="26" customFormat="1" x14ac:dyDescent="0.2">
      <c r="A40" s="103" t="s">
        <v>9</v>
      </c>
      <c r="B40" s="103"/>
      <c r="C40" s="103"/>
      <c r="D40" s="103"/>
      <c r="E40" s="103"/>
      <c r="F40" s="103"/>
      <c r="G40" s="103"/>
      <c r="H40" s="103"/>
      <c r="I40" s="103"/>
    </row>
    <row r="41" spans="1:9" s="26" customFormat="1" x14ac:dyDescent="0.2">
      <c r="A41" s="103" t="s">
        <v>10</v>
      </c>
      <c r="B41" s="103"/>
      <c r="C41" s="103"/>
      <c r="D41" s="103"/>
      <c r="E41" s="103"/>
      <c r="F41" s="103"/>
      <c r="G41" s="103"/>
      <c r="H41" s="103"/>
      <c r="I41" s="103"/>
    </row>
    <row r="42" spans="1:9" s="26" customFormat="1" x14ac:dyDescent="0.2">
      <c r="A42" s="103" t="s">
        <v>11</v>
      </c>
      <c r="B42" s="103"/>
      <c r="C42" s="103"/>
      <c r="D42" s="103"/>
      <c r="E42" s="103"/>
      <c r="F42" s="103"/>
      <c r="G42" s="103"/>
      <c r="H42" s="103"/>
      <c r="I42" s="103"/>
    </row>
    <row r="43" spans="1:9" s="26" customFormat="1" x14ac:dyDescent="0.2">
      <c r="A43" s="103" t="s">
        <v>12</v>
      </c>
      <c r="B43" s="103"/>
      <c r="C43" s="103"/>
      <c r="D43" s="103"/>
      <c r="E43" s="103"/>
      <c r="F43" s="103"/>
      <c r="G43" s="103"/>
      <c r="H43" s="103"/>
      <c r="I43" s="103"/>
    </row>
    <row r="44" spans="1:9" s="26" customFormat="1" x14ac:dyDescent="0.2">
      <c r="A44" s="103" t="s">
        <v>13</v>
      </c>
      <c r="B44" s="103"/>
      <c r="C44" s="103"/>
      <c r="D44" s="103"/>
      <c r="E44" s="103"/>
      <c r="F44" s="103"/>
      <c r="G44" s="103"/>
      <c r="H44" s="103"/>
      <c r="I44" s="103"/>
    </row>
    <row r="45" spans="1:9" s="26" customFormat="1" x14ac:dyDescent="0.2">
      <c r="A45" s="103" t="s">
        <v>14</v>
      </c>
      <c r="B45" s="103"/>
      <c r="C45" s="103"/>
      <c r="D45" s="103"/>
      <c r="E45" s="103"/>
      <c r="F45" s="103"/>
      <c r="G45" s="103"/>
      <c r="H45" s="103"/>
      <c r="I45" s="103"/>
    </row>
    <row r="46" spans="1:9" s="26" customFormat="1" x14ac:dyDescent="0.2">
      <c r="A46" s="103" t="s">
        <v>15</v>
      </c>
      <c r="B46" s="103"/>
      <c r="C46" s="103"/>
      <c r="D46" s="103"/>
      <c r="E46" s="103"/>
      <c r="F46" s="103"/>
      <c r="G46" s="103"/>
      <c r="H46" s="103"/>
      <c r="I46" s="103"/>
    </row>
    <row r="47" spans="1:9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9" s="37" customFormat="1" ht="9" x14ac:dyDescent="0.15">
      <c r="A48" s="35" t="s">
        <v>57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9" x14ac:dyDescent="0.15">
      <c r="A49" s="36" t="s">
        <v>58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9" x14ac:dyDescent="0.15">
      <c r="A50" s="36" t="s">
        <v>59</v>
      </c>
      <c r="B50" s="36"/>
      <c r="C50" s="36"/>
      <c r="D50" s="36"/>
      <c r="E50" s="36"/>
      <c r="F50" s="36"/>
      <c r="G50" s="36"/>
      <c r="H50" s="36"/>
      <c r="I50" s="36"/>
    </row>
    <row r="51" spans="1:9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ht="15" x14ac:dyDescent="0.25">
      <c r="A52" s="106" t="s">
        <v>60</v>
      </c>
      <c r="B52" s="106"/>
      <c r="C52" s="106"/>
      <c r="D52" s="106"/>
      <c r="E52" s="106"/>
      <c r="F52" s="106"/>
      <c r="G52" s="106"/>
      <c r="H52" s="106"/>
      <c r="I52" s="106"/>
    </row>
    <row r="53" spans="1:9" s="26" customFormat="1" x14ac:dyDescent="0.2">
      <c r="A53" s="103" t="s">
        <v>16</v>
      </c>
      <c r="B53" s="103"/>
      <c r="C53" s="103"/>
      <c r="D53" s="103"/>
      <c r="E53" s="103"/>
      <c r="F53" s="103"/>
      <c r="G53" s="103"/>
      <c r="H53" s="103"/>
      <c r="I53" s="103"/>
    </row>
    <row r="54" spans="1:9" s="26" customFormat="1" x14ac:dyDescent="0.2">
      <c r="A54" s="33" t="s">
        <v>17</v>
      </c>
      <c r="B54" s="33"/>
      <c r="C54" s="33"/>
      <c r="D54" s="33"/>
      <c r="E54" s="33"/>
      <c r="F54" s="33"/>
      <c r="G54" s="33"/>
      <c r="H54" s="33"/>
      <c r="I54" s="33"/>
    </row>
  </sheetData>
  <sheetProtection selectLockedCells="1" selectUnlockedCells="1"/>
  <mergeCells count="36">
    <mergeCell ref="A40:I40"/>
    <mergeCell ref="A41:I41"/>
    <mergeCell ref="A42:I42"/>
    <mergeCell ref="A43:I43"/>
    <mergeCell ref="A53:I53"/>
    <mergeCell ref="A44:I44"/>
    <mergeCell ref="A45:I45"/>
    <mergeCell ref="A46:I46"/>
    <mergeCell ref="A52:I52"/>
    <mergeCell ref="A1:I1"/>
    <mergeCell ref="A18:I18"/>
    <mergeCell ref="A19:I19"/>
    <mergeCell ref="A5:I5"/>
    <mergeCell ref="A9:I9"/>
    <mergeCell ref="A10:I10"/>
    <mergeCell ref="A15:I15"/>
    <mergeCell ref="A11:I11"/>
    <mergeCell ref="A6:I6"/>
    <mergeCell ref="A7:I7"/>
    <mergeCell ref="A13:I13"/>
    <mergeCell ref="A14:I14"/>
    <mergeCell ref="A17:I17"/>
    <mergeCell ref="A38:I38"/>
    <mergeCell ref="A28:I28"/>
    <mergeCell ref="A29:I29"/>
    <mergeCell ref="A30:I30"/>
    <mergeCell ref="A39:I39"/>
    <mergeCell ref="A32:I32"/>
    <mergeCell ref="A34:I34"/>
    <mergeCell ref="A35:I35"/>
    <mergeCell ref="A36:I36"/>
    <mergeCell ref="A21:I21"/>
    <mergeCell ref="A31:I31"/>
    <mergeCell ref="A20:I20"/>
    <mergeCell ref="A22:I22"/>
    <mergeCell ref="A23:I2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Personal Budget</vt:lpstr>
      <vt:lpstr>Dashboards</vt:lpstr>
      <vt:lpstr>EULA</vt:lpstr>
      <vt:lpstr>Dashboards!Print_Area</vt:lpstr>
      <vt:lpstr>'Personal Budget'!Print_Area</vt:lpstr>
      <vt:lpstr>'Personal Budget'!Print_Titles</vt:lpstr>
    </vt:vector>
  </TitlesOfParts>
  <Company>Spreadsheet123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Spreadsheet123.com</dc:creator>
  <dc:description>© 2013 Spreadsheet123 LTD. All rights reserved</dc:description>
  <cp:lastModifiedBy>Michelle</cp:lastModifiedBy>
  <cp:lastPrinted>2015-01-30T04:05:23Z</cp:lastPrinted>
  <dcterms:created xsi:type="dcterms:W3CDTF">2001-05-18T00:29:33Z</dcterms:created>
  <dcterms:modified xsi:type="dcterms:W3CDTF">2015-04-14T09:48:35Z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