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17\"/>
    </mc:Choice>
  </mc:AlternateContent>
  <bookViews>
    <workbookView xWindow="0" yWindow="0" windowWidth="20490" windowHeight="8610"/>
  </bookViews>
  <sheets>
    <sheet name="Budget Tracking for 2017" sheetId="3" r:id="rId1"/>
    <sheet name="Dashboards" sheetId="4" r:id="rId2"/>
  </sheets>
  <definedNames>
    <definedName name="_xlnm._FilterDatabase" localSheetId="0" hidden="1">'Budget Tracking for 2017'!$A$4:$P$64</definedName>
    <definedName name="_xlnm.Print_Area" localSheetId="0">'Budget Tracking for 2017'!$A$1:$Q$65</definedName>
    <definedName name="_xlnm.Print_Area" localSheetId="1">Dashboards!$A$1:$Q$138</definedName>
    <definedName name="_xlnm.Print_Titles" localSheetId="0">'Budget Tracking for 2017'!$1:$4</definedName>
  </definedNames>
  <calcPr calcId="162913"/>
</workbook>
</file>

<file path=xl/calcChain.xml><?xml version="1.0" encoding="utf-8"?>
<calcChain xmlns="http://schemas.openxmlformats.org/spreadsheetml/2006/main">
  <c r="P22" i="3" l="1"/>
  <c r="Q22" i="3" s="1"/>
  <c r="P21" i="3"/>
  <c r="Q21" i="3" s="1"/>
  <c r="R21" i="3" s="1"/>
  <c r="P23" i="3"/>
  <c r="Q23" i="3" s="1"/>
  <c r="P24" i="3"/>
  <c r="I20" i="3"/>
  <c r="R54" i="3"/>
  <c r="R34" i="3"/>
  <c r="P61" i="3" l="1"/>
  <c r="P59" i="3"/>
  <c r="P58" i="3"/>
  <c r="P56" i="3"/>
  <c r="P55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3" i="3"/>
  <c r="P32" i="3"/>
  <c r="P31" i="3"/>
  <c r="P30" i="3"/>
  <c r="P29" i="3"/>
  <c r="P28" i="3"/>
  <c r="P27" i="3"/>
  <c r="P26" i="3"/>
  <c r="P25" i="3"/>
  <c r="P20" i="3"/>
  <c r="P19" i="3"/>
  <c r="P18" i="3"/>
  <c r="P17" i="3"/>
  <c r="P16" i="3"/>
  <c r="P15" i="3"/>
  <c r="P14" i="3"/>
  <c r="P13" i="3"/>
  <c r="P12" i="3"/>
  <c r="P11" i="3"/>
  <c r="P10" i="3"/>
  <c r="P9" i="3"/>
  <c r="P63" i="3" l="1"/>
  <c r="Q61" i="3"/>
  <c r="R61" i="3" s="1"/>
  <c r="Q59" i="3"/>
  <c r="R59" i="3" s="1"/>
  <c r="Q58" i="3"/>
  <c r="R58" i="3" s="1"/>
  <c r="Q56" i="3"/>
  <c r="R56" i="3" s="1"/>
  <c r="Q55" i="3"/>
  <c r="Q53" i="3"/>
  <c r="R53" i="3" s="1"/>
  <c r="Q52" i="3"/>
  <c r="R52" i="3" s="1"/>
  <c r="Q51" i="3"/>
  <c r="R51" i="3" s="1"/>
  <c r="Q50" i="3"/>
  <c r="R50" i="3" s="1"/>
  <c r="Q49" i="3"/>
  <c r="R49" i="3" s="1"/>
  <c r="Q48" i="3"/>
  <c r="R48" i="3" s="1"/>
  <c r="Q47" i="3"/>
  <c r="R47" i="3" s="1"/>
  <c r="Q46" i="3"/>
  <c r="R46" i="3" s="1"/>
  <c r="Q45" i="3"/>
  <c r="R45" i="3" s="1"/>
  <c r="Q44" i="3"/>
  <c r="R44" i="3" s="1"/>
  <c r="Q43" i="3"/>
  <c r="R43" i="3" s="1"/>
  <c r="Q42" i="3"/>
  <c r="R42" i="3" s="1"/>
  <c r="Q41" i="3"/>
  <c r="R41" i="3" s="1"/>
  <c r="Q40" i="3"/>
  <c r="R40" i="3" s="1"/>
  <c r="Q39" i="3"/>
  <c r="R39" i="3" s="1"/>
  <c r="Q38" i="3"/>
  <c r="R38" i="3" s="1"/>
  <c r="Q37" i="3"/>
  <c r="R37" i="3" s="1"/>
  <c r="Q36" i="3"/>
  <c r="R36" i="3" s="1"/>
  <c r="Q35" i="3"/>
  <c r="R35" i="3" s="1"/>
  <c r="Q33" i="3"/>
  <c r="R33" i="3" s="1"/>
  <c r="Q32" i="3"/>
  <c r="R32" i="3" s="1"/>
  <c r="Q31" i="3"/>
  <c r="R31" i="3" s="1"/>
  <c r="Q30" i="3"/>
  <c r="R30" i="3" s="1"/>
  <c r="Q29" i="3"/>
  <c r="R29" i="3" s="1"/>
  <c r="Q28" i="3"/>
  <c r="R28" i="3" s="1"/>
  <c r="Q27" i="3"/>
  <c r="R27" i="3" s="1"/>
  <c r="Q26" i="3"/>
  <c r="R26" i="3" s="1"/>
  <c r="Q25" i="3"/>
  <c r="R25" i="3" s="1"/>
  <c r="Q24" i="3"/>
  <c r="R24" i="3" s="1"/>
  <c r="R23" i="3"/>
  <c r="R22" i="3"/>
  <c r="Q20" i="3"/>
  <c r="R20" i="3" s="1"/>
  <c r="Q19" i="3"/>
  <c r="R19" i="3" s="1"/>
  <c r="R18" i="3"/>
  <c r="Q17" i="3"/>
  <c r="R17" i="3" s="1"/>
  <c r="Q16" i="3"/>
  <c r="R16" i="3" s="1"/>
  <c r="Q15" i="3"/>
  <c r="R15" i="3" s="1"/>
  <c r="Q14" i="3"/>
  <c r="R14" i="3" s="1"/>
  <c r="Q13" i="3"/>
  <c r="R13" i="3" s="1"/>
  <c r="Q12" i="3"/>
  <c r="R12" i="3" s="1"/>
  <c r="Q11" i="3"/>
  <c r="R11" i="3" s="1"/>
  <c r="Q10" i="3"/>
  <c r="R10" i="3" s="1"/>
  <c r="Q9" i="3"/>
  <c r="R9" i="3" s="1"/>
  <c r="Q63" i="3" l="1"/>
  <c r="R55" i="3"/>
  <c r="B34" i="4" l="1"/>
  <c r="B33" i="4"/>
  <c r="C34" i="4"/>
  <c r="D34" i="4"/>
  <c r="E34" i="4"/>
  <c r="F34" i="4"/>
  <c r="G34" i="4"/>
  <c r="H34" i="4"/>
  <c r="I34" i="4"/>
  <c r="J34" i="4"/>
  <c r="K34" i="4"/>
  <c r="L34" i="4"/>
  <c r="M34" i="4"/>
  <c r="N34" i="4"/>
  <c r="C25" i="4"/>
  <c r="D25" i="4"/>
  <c r="D33" i="4" l="1"/>
  <c r="C33" i="4"/>
  <c r="C31" i="4"/>
  <c r="D32" i="4"/>
  <c r="C32" i="4"/>
  <c r="D31" i="4" l="1"/>
  <c r="D30" i="4"/>
  <c r="C30" i="4"/>
  <c r="C29" i="4"/>
  <c r="E63" i="3"/>
  <c r="D63" i="3"/>
  <c r="D27" i="4"/>
  <c r="C27" i="4"/>
  <c r="C28" i="4" l="1"/>
  <c r="D28" i="4"/>
  <c r="D29" i="4"/>
  <c r="D26" i="4"/>
  <c r="C26" i="4"/>
  <c r="O34" i="4" l="1"/>
  <c r="N33" i="4" l="1"/>
  <c r="M33" i="4"/>
  <c r="L33" i="4"/>
  <c r="K33" i="4"/>
  <c r="J33" i="4"/>
  <c r="I33" i="4"/>
  <c r="H33" i="4"/>
  <c r="G33" i="4"/>
  <c r="F33" i="4"/>
  <c r="E33" i="4"/>
  <c r="C63" i="3"/>
  <c r="O33" i="4" l="1"/>
  <c r="A63" i="3" l="1"/>
  <c r="F63" i="3" l="1"/>
  <c r="G63" i="3"/>
  <c r="H63" i="3"/>
  <c r="I63" i="3"/>
  <c r="J63" i="3"/>
  <c r="K63" i="3"/>
  <c r="L63" i="3"/>
  <c r="M63" i="3"/>
  <c r="N63" i="3"/>
  <c r="O63" i="3"/>
  <c r="F29" i="4"/>
  <c r="G29" i="4"/>
  <c r="H29" i="4"/>
  <c r="I29" i="4"/>
  <c r="J29" i="4"/>
  <c r="K29" i="4"/>
  <c r="L29" i="4"/>
  <c r="M29" i="4"/>
  <c r="N29" i="4"/>
  <c r="E30" i="4"/>
  <c r="F30" i="4"/>
  <c r="G30" i="4"/>
  <c r="H30" i="4"/>
  <c r="I30" i="4"/>
  <c r="J30" i="4"/>
  <c r="L30" i="4"/>
  <c r="M30" i="4"/>
  <c r="N30" i="4"/>
  <c r="E31" i="4"/>
  <c r="F31" i="4"/>
  <c r="G31" i="4"/>
  <c r="H31" i="4"/>
  <c r="I31" i="4"/>
  <c r="J31" i="4"/>
  <c r="K31" i="4"/>
  <c r="L31" i="4"/>
  <c r="M31" i="4"/>
  <c r="N31" i="4"/>
  <c r="E32" i="4"/>
  <c r="F32" i="4"/>
  <c r="G32" i="4"/>
  <c r="H32" i="4"/>
  <c r="I32" i="4"/>
  <c r="J32" i="4"/>
  <c r="K32" i="4"/>
  <c r="L32" i="4"/>
  <c r="M32" i="4"/>
  <c r="N32" i="4"/>
  <c r="N35" i="4"/>
  <c r="N36" i="4"/>
  <c r="M35" i="4"/>
  <c r="M36" i="4"/>
  <c r="L35" i="4"/>
  <c r="L36" i="4"/>
  <c r="K35" i="4"/>
  <c r="K36" i="4"/>
  <c r="J35" i="4"/>
  <c r="J36" i="4"/>
  <c r="I35" i="4"/>
  <c r="I36" i="4"/>
  <c r="H35" i="4"/>
  <c r="H36" i="4"/>
  <c r="G35" i="4"/>
  <c r="G36" i="4"/>
  <c r="F35" i="4"/>
  <c r="F36" i="4"/>
  <c r="E35" i="4"/>
  <c r="E36" i="4"/>
  <c r="D35" i="4"/>
  <c r="D36" i="4"/>
  <c r="C36" i="4"/>
  <c r="O25" i="4"/>
  <c r="N25" i="4"/>
  <c r="M25" i="4"/>
  <c r="L25" i="4"/>
  <c r="K25" i="4"/>
  <c r="J25" i="4"/>
  <c r="I25" i="4"/>
  <c r="H25" i="4"/>
  <c r="G25" i="4"/>
  <c r="F25" i="4"/>
  <c r="E25" i="4"/>
  <c r="B36" i="4"/>
  <c r="C35" i="4"/>
  <c r="B35" i="4"/>
  <c r="B31" i="4"/>
  <c r="B32" i="4"/>
  <c r="B30" i="4"/>
  <c r="B29" i="4"/>
  <c r="B28" i="4"/>
  <c r="B27" i="4"/>
  <c r="F26" i="4"/>
  <c r="B26" i="4"/>
  <c r="K30" i="4" l="1"/>
  <c r="K27" i="4"/>
  <c r="J27" i="4"/>
  <c r="I27" i="4"/>
  <c r="L27" i="4"/>
  <c r="H27" i="4"/>
  <c r="E29" i="4"/>
  <c r="F28" i="4"/>
  <c r="H28" i="4"/>
  <c r="K28" i="4"/>
  <c r="N28" i="4"/>
  <c r="J28" i="4"/>
  <c r="L28" i="4"/>
  <c r="G28" i="4"/>
  <c r="M28" i="4"/>
  <c r="I28" i="4"/>
  <c r="E28" i="4"/>
  <c r="M26" i="4"/>
  <c r="J26" i="4"/>
  <c r="I26" i="4"/>
  <c r="H26" i="4"/>
  <c r="E26" i="4"/>
  <c r="N26" i="4"/>
  <c r="O36" i="4"/>
  <c r="M27" i="4"/>
  <c r="O29" i="4"/>
  <c r="E27" i="4"/>
  <c r="O35" i="4"/>
  <c r="K26" i="4"/>
  <c r="F27" i="4"/>
  <c r="N27" i="4"/>
  <c r="O31" i="4"/>
  <c r="L26" i="4"/>
  <c r="G27" i="4"/>
  <c r="O30" i="4" l="1"/>
  <c r="O32" i="4"/>
  <c r="O27" i="4"/>
  <c r="O28" i="4"/>
  <c r="G26" i="4" l="1"/>
  <c r="O26" i="4" l="1"/>
</calcChain>
</file>

<file path=xl/comments1.xml><?xml version="1.0" encoding="utf-8"?>
<comments xmlns="http://schemas.openxmlformats.org/spreadsheetml/2006/main">
  <authors>
    <author>MICHELLE</author>
  </authors>
  <commentList>
    <comment ref="J18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T.Campaign with MAS UK and Trailfinders
GBP10k
</t>
        </r>
      </text>
    </comment>
    <comment ref="L18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Mkt Collaboration with SQ &amp; Travelbag UK GBP12k
</t>
        </r>
      </text>
    </comment>
    <comment ref="O18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</t>
        </r>
        <r>
          <rPr>
            <b/>
            <sz val="9"/>
            <color indexed="81"/>
            <rFont val="Tahoma"/>
            <family val="2"/>
          </rPr>
          <t>Date ? Amount?
PAULINE : Yes, campaign in August 2017 with Malaysia Airlines GBP12,000</t>
        </r>
      </text>
    </comment>
    <comment ref="O19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</t>
        </r>
        <r>
          <rPr>
            <b/>
            <sz val="9"/>
            <color indexed="81"/>
            <rFont val="Tahoma"/>
            <family val="2"/>
          </rPr>
          <t xml:space="preserve">
Date ? Amount?</t>
        </r>
        <r>
          <rPr>
            <sz val="9"/>
            <color indexed="81"/>
            <rFont val="Tahoma"/>
            <family val="2"/>
          </rPr>
          <t xml:space="preserve"> 
I have moved this to make up the amount for the ITE this year as sent to you earlier in the adjusted budget. Please refer. </t>
        </r>
      </text>
    </comment>
    <comment ref="O22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PAULINE : NATAS August 2017 RM30,000</t>
        </r>
      </text>
    </comment>
    <comment ref="O23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PAULINE : 
Airlines campaign SEPT 40,000
Airlines campaign NOV 40,000</t>
        </r>
      </text>
    </comment>
    <comment ref="O25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PAULINE :
Tactical campaign in OCT RM55,000</t>
        </r>
      </text>
    </comment>
    <comment ref="O26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PAULINE 
OCT RM 55,000</t>
        </r>
      </text>
    </comment>
    <comment ref="O27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PAULINE : 
TM still unable to provide the roadshow date. Tentatively Sept/Oct</t>
        </r>
      </text>
    </comment>
    <comment ref="O32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PAULINE
AirAsia Surabaya in Sept RM15,000
AirAsia campaign in Oct &amp; Nov  RM50,000 </t>
        </r>
      </text>
    </comment>
    <comment ref="O33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PAULINE 
Medan Shopping Mall in July &amp; Aug RM50,000
Surabaya Shopping Mall in Oct RM50,000</t>
        </r>
      </text>
    </comment>
    <comment ref="O36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PAULINE : 
SEPT RM40,000</t>
        </r>
      </text>
    </comment>
    <comment ref="O37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PAULINE : 
NOV RM48,000</t>
        </r>
      </text>
    </comment>
    <comment ref="O39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PAULINE 
SEPT RM50,000
DEC RM50,000</t>
        </r>
      </text>
    </comment>
    <comment ref="K40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Content marketing with AA Korea June-July
USD15k</t>
        </r>
      </text>
    </comment>
    <comment ref="O40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PAULINE 
TOURTIPS CONTENT MARKETING AUG RM24,000</t>
        </r>
      </text>
    </comment>
    <comment ref="O41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PAULINE 
OCT RM20,000</t>
        </r>
      </text>
    </comment>
    <comment ref="O42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PAULINE
RM15,000 move to Vietnam tactical campaign 
RM45,000 move to ITE HCMC</t>
        </r>
      </text>
    </comment>
    <comment ref="O43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Date ? Amount? 
The tradeshow will happen only  21  - 24 September so we are expecting payment to start in September only. </t>
        </r>
      </text>
    </comment>
    <comment ref="O44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Date ? Amount? 
Campaign to start in September only so payment around November or December. </t>
        </r>
      </text>
    </comment>
    <comment ref="O45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Date ? Amount? 
Campaign to start in September only so payment around November or December. </t>
        </r>
      </text>
    </comment>
    <comment ref="K47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AirAsia Mkt Campaign with HCM June-July
</t>
        </r>
      </text>
    </comment>
    <comment ref="O47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PAULINE : 
OCT RM45,000 
(RM15,000 from Philippines tactical campaign)</t>
        </r>
      </text>
    </comment>
    <comment ref="O48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PAULINE
Please move to Provisional </t>
        </r>
      </text>
    </comment>
    <comment ref="O49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PAULINE 
OCT RM80,000</t>
        </r>
      </text>
    </comment>
    <comment ref="O50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PAULINE 
NOV RM60,000</t>
        </r>
      </text>
    </comment>
    <comment ref="O52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Date ? Amount? 
Campaign to start in September only. We are expecting payment in September or October for this campaign. </t>
        </r>
      </text>
    </comment>
    <comment ref="O53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Date ? Amount? 
We might take this amount to support the Middle East (UAE) campaign. So payment will be September or October. </t>
        </r>
      </text>
    </comment>
    <comment ref="O56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Date ? Amount? 
We will be organising the Penang International Wedding EXPOin October and will be utilising this budget. Payment around October or November. </t>
        </r>
      </text>
    </comment>
  </commentList>
</comments>
</file>

<file path=xl/sharedStrings.xml><?xml version="1.0" encoding="utf-8"?>
<sst xmlns="http://schemas.openxmlformats.org/spreadsheetml/2006/main" count="124" uniqueCount="80">
  <si>
    <t>INCOME</t>
  </si>
  <si>
    <t>EXPENSES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</si>
  <si>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</si>
  <si>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</si>
  <si>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</si>
  <si>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</si>
  <si>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</si>
  <si>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</si>
  <si>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</si>
  <si>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</si>
  <si>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</si>
  <si>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</si>
  <si>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</si>
  <si>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</si>
  <si>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YEAR</t>
  </si>
  <si>
    <t>PERSONAL BUDGET - DASHBOARDS</t>
  </si>
  <si>
    <t>TOTAL</t>
  </si>
  <si>
    <t>ANNUAL EXPENSE DISTRIBUTION PIE</t>
  </si>
  <si>
    <t>MARKETING/TOURISM PROMOTION</t>
  </si>
  <si>
    <t>Banner Streamers &amp; artwork</t>
  </si>
  <si>
    <t>Printing of Business Card</t>
  </si>
  <si>
    <t xml:space="preserve">FAM Trip </t>
  </si>
  <si>
    <t>Lunch/Dinner hosting</t>
  </si>
  <si>
    <t>Local Travel</t>
  </si>
  <si>
    <t>Tourism Malaysia (Business to Business)</t>
  </si>
  <si>
    <t xml:space="preserve">Europe - ITB Berlin (Germany) </t>
  </si>
  <si>
    <t>Singapore  - NATAS</t>
  </si>
  <si>
    <t>Taiwan - Taipei International Travel Fair</t>
  </si>
  <si>
    <t>Arabian Travel Market (ATM), Dubai</t>
  </si>
  <si>
    <t xml:space="preserve">Provisional </t>
  </si>
  <si>
    <t>INCOME-EXPENSE CHART</t>
  </si>
  <si>
    <t>Banner</t>
  </si>
  <si>
    <t>Printing</t>
  </si>
  <si>
    <t>Hosting</t>
  </si>
  <si>
    <t>T. Promotion</t>
  </si>
  <si>
    <t>Tactical Campaign</t>
  </si>
  <si>
    <t>Australia -   Tactical Promotion - OTA/Wholsaler</t>
  </si>
  <si>
    <t>Indonesia - Tactical Campaign</t>
  </si>
  <si>
    <t>Philippines - Tactical Campaign (1st half &amp; 2nd half)</t>
  </si>
  <si>
    <t>Vietnam - ITE Vietnam</t>
  </si>
  <si>
    <t>State Exco - Trade fairs &amp; Roadshow (by Isabella)</t>
  </si>
  <si>
    <t>BUDGET</t>
  </si>
  <si>
    <t>Wedding Toursism - Asia</t>
  </si>
  <si>
    <t>ACTUAL</t>
  </si>
  <si>
    <t>WTM Conenct Asia (PGT)</t>
  </si>
  <si>
    <t>Japan - Jata Tourism Expo</t>
  </si>
  <si>
    <t>UK - World Travel Mart London</t>
  </si>
  <si>
    <t>Tactical Campaign - Wholesaler</t>
  </si>
  <si>
    <t>Hong Kong - Tactical Campaign B2B</t>
  </si>
  <si>
    <t>Singapore - Tactical Campaign with Airlines/OTA/Wholsaler</t>
  </si>
  <si>
    <t>Australia - TM Roadshow</t>
  </si>
  <si>
    <t>Taiwan - Tactical Campaign B2B</t>
  </si>
  <si>
    <t>Taiwan - Tactical Campaign B2C</t>
  </si>
  <si>
    <t>Indonesia - Surabaya &amp; Medan Shopping Mall</t>
  </si>
  <si>
    <t>Thailand - Thai International Travel Fair</t>
  </si>
  <si>
    <t>Thailand - Radio Campaign</t>
  </si>
  <si>
    <t>Thailand - Shopping Mall Campaign</t>
  </si>
  <si>
    <t>Korea -Tactical Campaign with Airlines and Agents</t>
  </si>
  <si>
    <t>Korea - Content Marketing</t>
  </si>
  <si>
    <t>Korea - Hana Tour Fair</t>
  </si>
  <si>
    <t>Philippines - Tourism Malaysia Travel Fair/ Roadshow</t>
  </si>
  <si>
    <t>Japan - Tactical Campaign B2B</t>
  </si>
  <si>
    <t>Japan - Tactical Campaign B2C</t>
  </si>
  <si>
    <t>Vietname - Tactial Campaign</t>
  </si>
  <si>
    <t>Myanmar - Yangon Travel Fair</t>
  </si>
  <si>
    <t>UAE - Tactical Campaign B2B</t>
  </si>
  <si>
    <t>New Zealand - Tactical Campaign B2C</t>
  </si>
  <si>
    <t xml:space="preserve">Hosting </t>
  </si>
  <si>
    <t xml:space="preserve">India - Satte </t>
  </si>
  <si>
    <t>Australia - Support TM Consumer Fair / Content Marketing</t>
  </si>
  <si>
    <t>Myanmar -Yangon Shopping mall campaign</t>
  </si>
  <si>
    <t>Myanmar -Yangon Tactical Campaign</t>
  </si>
  <si>
    <t>Taiwan - KaohSiung Lantern Festival</t>
  </si>
  <si>
    <t>ESTIMATE</t>
  </si>
  <si>
    <t>APMG Auckland New Zealand</t>
  </si>
  <si>
    <t>Indonesia - Medan Business Dialogue</t>
  </si>
  <si>
    <t xml:space="preserve">Hong Kong - ITE &amp; </t>
  </si>
  <si>
    <t>Hong Kong - Launching of Pg Tramcar</t>
  </si>
  <si>
    <t>Singapore  - ITB Asia (2016 : Travelling expenses during ITB Asia)</t>
  </si>
  <si>
    <t>BUDGET TRACKING FOR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</si>
</sst>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</numFmts>
  <fonts count="37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2"/>
      <color indexed="9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indexed="9"/>
      <name val="Arial"/>
      <family val="2"/>
    </font>
    <font>
      <sz val="18"/>
      <color indexed="9"/>
      <name val="Arial"/>
      <family val="2"/>
    </font>
    <font>
      <sz val="11"/>
      <name val="Arial"/>
      <family val="2"/>
    </font>
    <font>
      <sz val="9"/>
      <color indexed="9"/>
      <name val="Arial"/>
      <family val="2"/>
    </font>
    <font>
      <b/>
      <sz val="10"/>
      <color indexed="10"/>
      <name val="Arial"/>
      <family val="2"/>
    </font>
    <font>
      <sz val="10"/>
      <color indexed="9"/>
      <name val="Arial"/>
      <family val="2"/>
    </font>
    <font>
      <sz val="16"/>
      <name val="Arial"/>
      <family val="2"/>
    </font>
    <font>
      <sz val="10"/>
      <name val="Arial"/>
      <family val="2"/>
    </font>
    <font>
      <u/>
      <sz val="8"/>
      <color indexed="12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8"/>
      <color indexed="9"/>
      <name val="Arial"/>
      <family val="2"/>
    </font>
    <font>
      <b/>
      <sz val="8"/>
      <color indexed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0"/>
      <name val="Arial"/>
      <family val="2"/>
    </font>
    <font>
      <sz val="12"/>
      <name val="Arial"/>
      <family val="2"/>
    </font>
    <font>
      <sz val="9"/>
      <name val="Arial"/>
      <family val="2"/>
    </font>
    <font>
      <u/>
      <sz val="9"/>
      <color indexed="12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b/>
      <sz val="9"/>
      <color indexed="10"/>
      <name val="Arial"/>
      <family val="2"/>
    </font>
    <font>
      <sz val="9"/>
      <color indexed="8"/>
      <name val="Verdana"/>
      <family val="2"/>
    </font>
    <font>
      <sz val="10"/>
      <color rgb="FF002060"/>
      <name val="Arial"/>
      <family val="2"/>
    </font>
    <font>
      <sz val="11"/>
      <color rgb="FF002060"/>
      <name val="Arial"/>
      <family val="2"/>
    </font>
    <font>
      <b/>
      <sz val="10"/>
      <color rgb="FF002060"/>
      <name val="Arial"/>
      <family val="2"/>
    </font>
    <font>
      <sz val="12"/>
      <color rgb="FF002060"/>
      <name val="Arial"/>
      <family val="2"/>
    </font>
    <font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43" fontId="16" fillId="0" borderId="0" applyFont="0" applyFill="0" applyBorder="0" applyAlignment="0" applyProtection="0"/>
    <xf numFmtId="0" fontId="31" fillId="0" borderId="0"/>
  </cellStyleXfs>
  <cellXfs count="86">
    <xf numFmtId="0" fontId="0" fillId="0" borderId="0" xfId="0"/>
    <xf numFmtId="0" fontId="4" fillId="0" borderId="0" xfId="0" applyFont="1" applyFill="1" applyBorder="1"/>
    <xf numFmtId="0" fontId="8" fillId="0" borderId="0" xfId="0" applyFont="1" applyFill="1" applyBorder="1"/>
    <xf numFmtId="0" fontId="8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 applyProtection="1">
      <alignment vertical="center"/>
      <protection locked="0" hidden="1"/>
    </xf>
    <xf numFmtId="0" fontId="13" fillId="0" borderId="0" xfId="0" applyFont="1" applyFill="1" applyBorder="1" applyAlignment="1">
      <alignment vertical="center"/>
    </xf>
    <xf numFmtId="0" fontId="4" fillId="0" borderId="0" xfId="0" applyFont="1" applyFill="1" applyBorder="1" applyAlignment="1" applyProtection="1">
      <alignment horizontal="left" vertical="center" indent="1"/>
      <protection locked="0" hidden="1"/>
    </xf>
    <xf numFmtId="40" fontId="1" fillId="4" borderId="0" xfId="0" applyNumberFormat="1" applyFont="1" applyFill="1" applyBorder="1" applyAlignment="1" applyProtection="1">
      <alignment horizontal="left" vertical="center" indent="1"/>
      <protection hidden="1"/>
    </xf>
    <xf numFmtId="0" fontId="5" fillId="0" borderId="0" xfId="1" applyFont="1" applyFill="1" applyBorder="1" applyAlignment="1" applyProtection="1">
      <alignment vertical="center"/>
    </xf>
    <xf numFmtId="0" fontId="4" fillId="0" borderId="0" xfId="0" applyFont="1" applyFill="1" applyBorder="1" applyAlignment="1">
      <alignment horizontal="left" vertical="center" indent="1"/>
    </xf>
    <xf numFmtId="40" fontId="4" fillId="0" borderId="0" xfId="0" applyNumberFormat="1" applyFont="1" applyFill="1" applyBorder="1"/>
    <xf numFmtId="164" fontId="4" fillId="0" borderId="0" xfId="0" applyNumberFormat="1" applyFont="1" applyFill="1" applyBorder="1"/>
    <xf numFmtId="40" fontId="1" fillId="0" borderId="0" xfId="0" applyNumberFormat="1" applyFont="1" applyFill="1" applyBorder="1" applyAlignment="1" applyProtection="1">
      <alignment horizontal="left" vertical="center" indent="1"/>
      <protection hidden="1"/>
    </xf>
    <xf numFmtId="0" fontId="4" fillId="0" borderId="0" xfId="0" applyFont="1" applyFill="1" applyBorder="1" applyAlignment="1" applyProtection="1">
      <alignment horizontal="left" vertical="center" wrapText="1" indent="1"/>
      <protection locked="0" hidden="1"/>
    </xf>
    <xf numFmtId="165" fontId="8" fillId="0" borderId="0" xfId="2" applyNumberFormat="1" applyFont="1" applyFill="1" applyBorder="1" applyAlignment="1">
      <alignment horizontal="right" vertical="center"/>
    </xf>
    <xf numFmtId="165" fontId="11" fillId="0" borderId="0" xfId="2" applyNumberFormat="1" applyFont="1" applyFill="1" applyBorder="1" applyAlignment="1"/>
    <xf numFmtId="165" fontId="14" fillId="2" borderId="0" xfId="2" applyNumberFormat="1" applyFont="1" applyFill="1" applyBorder="1" applyAlignment="1">
      <alignment horizontal="centerContinuous" vertical="center"/>
    </xf>
    <xf numFmtId="165" fontId="4" fillId="0" borderId="0" xfId="2" applyNumberFormat="1" applyFont="1" applyFill="1" applyBorder="1" applyAlignment="1">
      <alignment horizontal="centerContinuous" vertical="center"/>
    </xf>
    <xf numFmtId="165" fontId="14" fillId="0" borderId="0" xfId="2" applyNumberFormat="1" applyFont="1" applyFill="1" applyBorder="1" applyAlignment="1">
      <alignment horizontal="centerContinuous" vertical="center"/>
    </xf>
    <xf numFmtId="165" fontId="1" fillId="0" borderId="0" xfId="2" applyNumberFormat="1" applyFont="1" applyFill="1" applyBorder="1" applyAlignment="1" applyProtection="1">
      <alignment vertical="center"/>
      <protection hidden="1"/>
    </xf>
    <xf numFmtId="165" fontId="3" fillId="0" borderId="0" xfId="2" applyNumberFormat="1" applyFont="1" applyFill="1" applyBorder="1" applyAlignment="1">
      <alignment vertical="center"/>
    </xf>
    <xf numFmtId="165" fontId="4" fillId="0" borderId="1" xfId="2" applyNumberFormat="1" applyFont="1" applyFill="1" applyBorder="1" applyAlignment="1" applyProtection="1">
      <alignment vertical="center"/>
      <protection locked="0" hidden="1"/>
    </xf>
    <xf numFmtId="165" fontId="7" fillId="0" borderId="0" xfId="2" applyNumberFormat="1" applyFont="1" applyFill="1" applyBorder="1" applyAlignment="1" applyProtection="1">
      <alignment vertical="center"/>
      <protection locked="0" hidden="1"/>
    </xf>
    <xf numFmtId="165" fontId="4" fillId="0" borderId="0" xfId="2" applyNumberFormat="1" applyFont="1" applyFill="1" applyBorder="1" applyAlignment="1" applyProtection="1">
      <alignment vertical="center"/>
      <protection locked="0" hidden="1"/>
    </xf>
    <xf numFmtId="165" fontId="1" fillId="4" borderId="0" xfId="2" applyNumberFormat="1" applyFont="1" applyFill="1" applyBorder="1" applyAlignment="1" applyProtection="1">
      <alignment vertical="center"/>
      <protection hidden="1"/>
    </xf>
    <xf numFmtId="165" fontId="13" fillId="0" borderId="0" xfId="2" applyNumberFormat="1" applyFont="1" applyFill="1" applyBorder="1" applyAlignment="1">
      <alignment vertical="center"/>
    </xf>
    <xf numFmtId="165" fontId="7" fillId="0" borderId="0" xfId="2" applyNumberFormat="1" applyFont="1" applyFill="1" applyBorder="1" applyAlignment="1" applyProtection="1">
      <alignment vertical="center"/>
      <protection hidden="1"/>
    </xf>
    <xf numFmtId="165" fontId="4" fillId="0" borderId="2" xfId="2" applyNumberFormat="1" applyFont="1" applyFill="1" applyBorder="1" applyAlignment="1" applyProtection="1">
      <alignment vertical="center"/>
      <protection locked="0" hidden="1"/>
    </xf>
    <xf numFmtId="165" fontId="4" fillId="0" borderId="3" xfId="2" applyNumberFormat="1" applyFont="1" applyFill="1" applyBorder="1" applyAlignment="1" applyProtection="1">
      <alignment vertical="center"/>
      <protection locked="0" hidden="1"/>
    </xf>
    <xf numFmtId="165" fontId="8" fillId="0" borderId="0" xfId="2" applyNumberFormat="1" applyFont="1" applyFill="1" applyBorder="1"/>
    <xf numFmtId="0" fontId="17" fillId="0" borderId="0" xfId="1" applyFont="1" applyFill="1" applyBorder="1" applyAlignment="1" applyProtection="1">
      <alignment vertical="center"/>
    </xf>
    <xf numFmtId="0" fontId="18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vertical="center"/>
    </xf>
    <xf numFmtId="0" fontId="2" fillId="0" borderId="0" xfId="0" applyFont="1" applyFill="1" applyBorder="1" applyAlignment="1" applyProtection="1">
      <alignment horizontal="left" vertical="center" indent="1"/>
      <protection locked="0" hidden="1"/>
    </xf>
    <xf numFmtId="0" fontId="20" fillId="0" borderId="0" xfId="0" applyFont="1" applyFill="1" applyBorder="1" applyAlignment="1" applyProtection="1">
      <alignment vertical="center"/>
      <protection locked="0" hidden="1"/>
    </xf>
    <xf numFmtId="40" fontId="18" fillId="4" borderId="0" xfId="0" applyNumberFormat="1" applyFont="1" applyFill="1" applyBorder="1" applyAlignment="1" applyProtection="1">
      <alignment horizontal="left" vertical="center" indent="1"/>
      <protection hidden="1"/>
    </xf>
    <xf numFmtId="40" fontId="18" fillId="0" borderId="0" xfId="0" applyNumberFormat="1" applyFont="1" applyFill="1" applyBorder="1" applyAlignment="1" applyProtection="1">
      <alignment horizontal="left" vertical="center" indent="1"/>
      <protection hidden="1"/>
    </xf>
    <xf numFmtId="0" fontId="21" fillId="0" borderId="0" xfId="0" applyFont="1" applyFill="1" applyBorder="1" applyAlignment="1">
      <alignment vertical="center"/>
    </xf>
    <xf numFmtId="0" fontId="2" fillId="0" borderId="0" xfId="0" applyFont="1" applyFill="1" applyBorder="1"/>
    <xf numFmtId="165" fontId="4" fillId="0" borderId="0" xfId="0" applyNumberFormat="1" applyFont="1" applyFill="1" applyBorder="1" applyAlignment="1">
      <alignment vertical="center"/>
    </xf>
    <xf numFmtId="165" fontId="8" fillId="0" borderId="0" xfId="0" applyNumberFormat="1" applyFont="1" applyFill="1" applyBorder="1" applyAlignment="1">
      <alignment vertical="center"/>
    </xf>
    <xf numFmtId="165" fontId="4" fillId="0" borderId="0" xfId="2" applyNumberFormat="1" applyFont="1" applyFill="1" applyBorder="1"/>
    <xf numFmtId="165" fontId="24" fillId="0" borderId="0" xfId="2" applyNumberFormat="1" applyFont="1" applyFill="1" applyBorder="1" applyAlignment="1" applyProtection="1">
      <alignment vertical="center"/>
    </xf>
    <xf numFmtId="165" fontId="25" fillId="0" borderId="0" xfId="2" applyNumberFormat="1" applyFont="1" applyFill="1" applyBorder="1" applyAlignment="1">
      <alignment vertical="center"/>
    </xf>
    <xf numFmtId="165" fontId="1" fillId="0" borderId="0" xfId="2" applyNumberFormat="1" applyFont="1" applyFill="1" applyBorder="1" applyAlignment="1">
      <alignment vertical="center"/>
    </xf>
    <xf numFmtId="43" fontId="4" fillId="0" borderId="0" xfId="0" applyNumberFormat="1" applyFont="1" applyFill="1" applyBorder="1" applyAlignment="1">
      <alignment vertical="center"/>
    </xf>
    <xf numFmtId="165" fontId="4" fillId="2" borderId="0" xfId="2" applyNumberFormat="1" applyFont="1" applyFill="1" applyBorder="1" applyAlignment="1">
      <alignment horizontal="centerContinuous" vertical="center"/>
    </xf>
    <xf numFmtId="165" fontId="26" fillId="0" borderId="0" xfId="2" applyNumberFormat="1" applyFont="1" applyFill="1" applyBorder="1" applyAlignment="1" applyProtection="1">
      <alignment horizontal="left" vertical="center" indent="1"/>
      <protection locked="0" hidden="1"/>
    </xf>
    <xf numFmtId="165" fontId="27" fillId="0" borderId="0" xfId="2" applyNumberFormat="1" applyFont="1" applyFill="1" applyBorder="1" applyAlignment="1" applyProtection="1">
      <alignment vertical="center"/>
    </xf>
    <xf numFmtId="165" fontId="28" fillId="0" borderId="0" xfId="2" applyNumberFormat="1" applyFont="1" applyFill="1" applyBorder="1" applyAlignment="1">
      <alignment horizontal="center"/>
    </xf>
    <xf numFmtId="165" fontId="26" fillId="0" borderId="0" xfId="2" applyNumberFormat="1" applyFont="1" applyFill="1" applyBorder="1" applyAlignment="1">
      <alignment horizontal="center" vertical="center"/>
    </xf>
    <xf numFmtId="165" fontId="12" fillId="0" borderId="0" xfId="2" applyNumberFormat="1" applyFont="1" applyFill="1" applyBorder="1" applyAlignment="1">
      <alignment vertical="center"/>
    </xf>
    <xf numFmtId="165" fontId="29" fillId="0" borderId="0" xfId="2" applyNumberFormat="1" applyFont="1" applyFill="1" applyBorder="1" applyAlignment="1" applyProtection="1">
      <alignment vertical="center"/>
      <protection locked="0" hidden="1"/>
    </xf>
    <xf numFmtId="165" fontId="28" fillId="4" borderId="0" xfId="2" applyNumberFormat="1" applyFont="1" applyFill="1" applyBorder="1" applyAlignment="1" applyProtection="1">
      <alignment horizontal="left" vertical="center" indent="1"/>
      <protection hidden="1"/>
    </xf>
    <xf numFmtId="165" fontId="28" fillId="0" borderId="0" xfId="2" applyNumberFormat="1" applyFont="1" applyFill="1" applyBorder="1" applyAlignment="1" applyProtection="1">
      <alignment horizontal="left" vertical="center" indent="1"/>
      <protection hidden="1"/>
    </xf>
    <xf numFmtId="165" fontId="30" fillId="0" borderId="0" xfId="2" applyNumberFormat="1" applyFont="1" applyFill="1" applyBorder="1" applyAlignment="1">
      <alignment vertical="center"/>
    </xf>
    <xf numFmtId="165" fontId="26" fillId="0" borderId="0" xfId="2" applyNumberFormat="1" applyFont="1" applyFill="1" applyBorder="1"/>
    <xf numFmtId="0" fontId="4" fillId="0" borderId="1" xfId="0" applyFont="1" applyFill="1" applyBorder="1" applyAlignment="1">
      <alignment vertical="center"/>
    </xf>
    <xf numFmtId="165" fontId="32" fillId="0" borderId="0" xfId="2" applyNumberFormat="1" applyFont="1" applyFill="1" applyBorder="1" applyAlignment="1">
      <alignment vertical="center"/>
    </xf>
    <xf numFmtId="165" fontId="32" fillId="0" borderId="0" xfId="2" applyNumberFormat="1" applyFont="1" applyFill="1" applyBorder="1" applyAlignment="1">
      <alignment horizontal="centerContinuous" vertical="center"/>
    </xf>
    <xf numFmtId="165" fontId="32" fillId="2" borderId="0" xfId="2" applyNumberFormat="1" applyFont="1" applyFill="1" applyBorder="1" applyAlignment="1">
      <alignment horizontal="centerContinuous" vertical="center"/>
    </xf>
    <xf numFmtId="165" fontId="32" fillId="0" borderId="0" xfId="2" applyNumberFormat="1" applyFont="1" applyFill="1" applyBorder="1" applyAlignment="1" applyProtection="1">
      <alignment vertical="center"/>
      <protection locked="0" hidden="1"/>
    </xf>
    <xf numFmtId="165" fontId="34" fillId="0" borderId="0" xfId="2" applyNumberFormat="1" applyFont="1" applyFill="1" applyBorder="1" applyAlignment="1" applyProtection="1">
      <alignment vertical="center"/>
      <protection hidden="1"/>
    </xf>
    <xf numFmtId="165" fontId="35" fillId="0" borderId="0" xfId="2" applyNumberFormat="1" applyFont="1" applyFill="1" applyBorder="1" applyAlignment="1">
      <alignment vertical="center"/>
    </xf>
    <xf numFmtId="165" fontId="32" fillId="0" borderId="1" xfId="2" applyNumberFormat="1" applyFont="1" applyFill="1" applyBorder="1" applyAlignment="1" applyProtection="1">
      <alignment vertical="center"/>
      <protection locked="0" hidden="1"/>
    </xf>
    <xf numFmtId="165" fontId="34" fillId="4" borderId="0" xfId="2" applyNumberFormat="1" applyFont="1" applyFill="1" applyBorder="1" applyAlignment="1" applyProtection="1">
      <alignment vertical="center"/>
      <protection hidden="1"/>
    </xf>
    <xf numFmtId="165" fontId="34" fillId="0" borderId="0" xfId="2" applyNumberFormat="1" applyFont="1" applyFill="1" applyBorder="1" applyAlignment="1">
      <alignment vertical="center"/>
    </xf>
    <xf numFmtId="165" fontId="32" fillId="0" borderId="2" xfId="2" applyNumberFormat="1" applyFont="1" applyFill="1" applyBorder="1" applyAlignment="1" applyProtection="1">
      <alignment vertical="center"/>
      <protection locked="0" hidden="1"/>
    </xf>
    <xf numFmtId="165" fontId="32" fillId="0" borderId="3" xfId="2" applyNumberFormat="1" applyFont="1" applyFill="1" applyBorder="1" applyAlignment="1" applyProtection="1">
      <alignment vertical="center"/>
      <protection locked="0" hidden="1"/>
    </xf>
    <xf numFmtId="165" fontId="32" fillId="0" borderId="0" xfId="2" applyNumberFormat="1" applyFont="1" applyFill="1" applyBorder="1"/>
    <xf numFmtId="165" fontId="4" fillId="7" borderId="0" xfId="0" applyNumberFormat="1" applyFont="1" applyFill="1" applyBorder="1" applyAlignment="1">
      <alignment vertical="center"/>
    </xf>
    <xf numFmtId="165" fontId="4" fillId="5" borderId="0" xfId="0" applyNumberFormat="1" applyFont="1" applyFill="1" applyBorder="1" applyAlignment="1">
      <alignment vertical="center"/>
    </xf>
    <xf numFmtId="165" fontId="32" fillId="8" borderId="1" xfId="2" applyNumberFormat="1" applyFont="1" applyFill="1" applyBorder="1" applyAlignment="1" applyProtection="1">
      <alignment vertical="center"/>
      <protection locked="0" hidden="1"/>
    </xf>
    <xf numFmtId="165" fontId="36" fillId="0" borderId="0" xfId="0" applyNumberFormat="1" applyFont="1" applyFill="1" applyBorder="1" applyAlignment="1">
      <alignment vertical="center"/>
    </xf>
    <xf numFmtId="165" fontId="32" fillId="9" borderId="1" xfId="2" applyNumberFormat="1" applyFont="1" applyFill="1" applyBorder="1" applyAlignment="1" applyProtection="1">
      <alignment vertical="center"/>
      <protection locked="0" hidden="1"/>
    </xf>
    <xf numFmtId="0" fontId="10" fillId="2" borderId="0" xfId="0" applyFont="1" applyFill="1" applyBorder="1" applyAlignment="1">
      <alignment horizontal="left" vertical="center"/>
    </xf>
    <xf numFmtId="165" fontId="33" fillId="6" borderId="0" xfId="2" applyNumberFormat="1" applyFont="1" applyFill="1" applyBorder="1" applyAlignment="1">
      <alignment horizontal="center"/>
    </xf>
    <xf numFmtId="165" fontId="11" fillId="5" borderId="0" xfId="2" applyNumberFormat="1" applyFont="1" applyFill="1" applyBorder="1" applyAlignment="1">
      <alignment horizontal="center"/>
    </xf>
    <xf numFmtId="0" fontId="3" fillId="3" borderId="0" xfId="0" applyFont="1" applyFill="1" applyBorder="1" applyAlignment="1" applyProtection="1">
      <alignment horizontal="left" vertical="center" indent="1"/>
      <protection locked="0" hidden="1"/>
    </xf>
    <xf numFmtId="0" fontId="3" fillId="3" borderId="0" xfId="0" applyFont="1" applyFill="1" applyBorder="1" applyAlignment="1">
      <alignment horizontal="left" vertical="center" indent="1"/>
    </xf>
    <xf numFmtId="0" fontId="15" fillId="4" borderId="0" xfId="0" applyFont="1" applyFill="1" applyBorder="1" applyAlignment="1" applyProtection="1">
      <alignment horizontal="left" vertical="center" indent="1"/>
      <protection locked="0" hidden="1"/>
    </xf>
    <xf numFmtId="0" fontId="5" fillId="0" borderId="0" xfId="1" applyFont="1" applyFill="1" applyBorder="1" applyAlignment="1" applyProtection="1">
      <alignment horizontal="left"/>
    </xf>
  </cellXfs>
  <cellStyles count="4">
    <cellStyle name="Comma" xfId="2" builtinId="3"/>
    <cellStyle name="Excel Built-in Normal" xfId="3"/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B8E84"/>
      <rgbColor rgb="00D9EDC1"/>
      <rgbColor rgb="00336887"/>
      <rgbColor rgb="00FFF3B9"/>
      <rgbColor rgb="00EFB6B1"/>
      <rgbColor rgb="00ACD8F1"/>
      <rgbColor rgb="00B3122D"/>
      <rgbColor rgb="007FA516"/>
      <rgbColor rgb="00004269"/>
      <rgbColor rgb="00FFE14F"/>
      <rgbColor rgb="00C2ADC4"/>
      <rgbColor rgb="0059B1E2"/>
      <rgbColor rgb="00E6E6E6"/>
      <rgbColor rgb="00808080"/>
      <rgbColor rgb="00309DDB"/>
      <rgbColor rgb="00B3DB84"/>
      <rgbColor rgb="00DB8E84"/>
      <rgbColor rgb="0099779D"/>
      <rgbColor rgb="00FFE14F"/>
      <rgbColor rgb="00D9C293"/>
      <rgbColor rgb="00004269"/>
      <rgbColor rgb="00597A7B"/>
      <rgbColor rgb="00004269"/>
      <rgbColor rgb="00587F03"/>
      <rgbColor rgb="00B3122D"/>
      <rgbColor rgb="0057445A"/>
      <rgbColor rgb="00EFA143"/>
      <rgbColor rgb="006D4129"/>
      <rgbColor rgb="00309DDB"/>
      <rgbColor rgb="00DDDDDD"/>
      <rgbColor rgb="0099B3C3"/>
      <rgbColor rgb="00D6EBF8"/>
      <rgbColor rgb="00F0F8E6"/>
      <rgbColor rgb="00FFF9DC"/>
      <rgbColor rgb="00CCD9E1"/>
      <rgbColor rgb="00F8E8E6"/>
      <rgbColor rgb="00EBE4EB"/>
      <rgbColor rgb="00EED6AD"/>
      <rgbColor rgb="00668EA5"/>
      <rgbColor rgb="0083C4E9"/>
      <rgbColor rgb="00FFE772"/>
      <rgbColor rgb="00F4C80F"/>
      <rgbColor rgb="00CDAF71"/>
      <rgbColor rgb="00EFA143"/>
      <rgbColor rgb="0099779D"/>
      <rgbColor rgb="00B2B2B2"/>
      <rgbColor rgb="00309DDB"/>
      <rgbColor rgb="00B3DB84"/>
      <rgbColor rgb="00587F03"/>
      <rgbColor rgb="006D4129"/>
      <rgbColor rgb="00597A7B"/>
      <rgbColor rgb="00D6C9D8"/>
      <rgbColor rgb="0057445A"/>
      <rgbColor rgb="004D4D4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20262856666485"/>
          <c:y val="1.8450217745001416E-2"/>
          <c:w val="0.54784265244023933"/>
          <c:h val="0.8524000598190653"/>
        </c:manualLayout>
      </c:layout>
      <c:pie3DChart>
        <c:varyColors val="1"/>
        <c:ser>
          <c:idx val="0"/>
          <c:order val="0"/>
          <c:spPr>
            <a:solidFill>
              <a:srgbClr val="309DDB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309DDB"/>
              </a:solidFill>
              <a:ln w="3175">
                <a:solidFill>
                  <a:srgbClr val="309DD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164-410F-91F1-827A30864269}"/>
              </c:ext>
            </c:extLst>
          </c:dPt>
          <c:dPt>
            <c:idx val="1"/>
            <c:bubble3D val="0"/>
            <c:spPr>
              <a:solidFill>
                <a:srgbClr val="7FA516"/>
              </a:solidFill>
              <a:ln w="12700">
                <a:solidFill>
                  <a:srgbClr val="7FA516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164-410F-91F1-827A30864269}"/>
              </c:ext>
            </c:extLst>
          </c:dPt>
          <c:dPt>
            <c:idx val="2"/>
            <c:bubble3D val="0"/>
            <c:spPr>
              <a:solidFill>
                <a:srgbClr val="B3122D"/>
              </a:solidFill>
              <a:ln w="3175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164-410F-91F1-827A30864269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3175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164-410F-91F1-827A30864269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3175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164-410F-91F1-827A30864269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'Budget Tracking for 2017'!#REF!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'Budget Tracking for 2017'!#REF!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A-2164-410F-91F1-827A30864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1.0318954069936015E-2"/>
          <c:y val="1.8450217745001416E-2"/>
          <c:w val="0.14540344371273475"/>
          <c:h val="0.383764529096029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373664084714186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Dashboards!$J$25</c:f>
              <c:strCache>
                <c:ptCount val="1"/>
                <c:pt idx="0">
                  <c:v>AUG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F83-4C08-8655-ED6A04C8E837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4F83-4C08-8655-ED6A04C8E837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4F83-4C08-8655-ED6A04C8E837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4F83-4C08-8655-ED6A04C8E837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4F83-4C08-8655-ED6A04C8E837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F83-4C08-8655-ED6A04C8E837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F83-4C08-8655-ED6A04C8E837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F83-4C08-8655-ED6A04C8E837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F83-4C08-8655-ED6A04C8E837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F83-4C08-8655-ED6A04C8E837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F83-4C08-8655-ED6A04C8E837}"/>
              </c:ext>
            </c:extLst>
          </c:dPt>
          <c:cat>
            <c:strRef>
              <c:f>Dashboards!$B$26:$B$36</c:f>
              <c:strCache>
                <c:ptCount val="11"/>
                <c:pt idx="0">
                  <c:v>#REF!</c:v>
                </c:pt>
                <c:pt idx="1">
                  <c:v>#REF!</c:v>
                </c:pt>
                <c:pt idx="2">
                  <c:v>MARKETING/TOURISM PROMOTION</c:v>
                </c:pt>
                <c:pt idx="3">
                  <c:v>#REF!</c:v>
                </c:pt>
                <c:pt idx="4">
                  <c:v>#REF!</c:v>
                </c:pt>
                <c:pt idx="5">
                  <c:v>#REF!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Dashboards!$J$26:$J$36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274319.52142857143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F83-4C08-8655-ED6A04C8E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08960194995692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40908603708564E-2"/>
          <c:y val="0.1244984802431611"/>
          <c:w val="0.86992215257460215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Dashboards!$K$25</c:f>
              <c:strCache>
                <c:ptCount val="1"/>
                <c:pt idx="0">
                  <c:v>SEP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1BF-4C94-BC2B-A66E5947F5B3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1BF-4C94-BC2B-A66E5947F5B3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D1BF-4C94-BC2B-A66E5947F5B3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D1BF-4C94-BC2B-A66E5947F5B3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D1BF-4C94-BC2B-A66E5947F5B3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D1BF-4C94-BC2B-A66E5947F5B3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1BF-4C94-BC2B-A66E5947F5B3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1BF-4C94-BC2B-A66E5947F5B3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1BF-4C94-BC2B-A66E5947F5B3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1BF-4C94-BC2B-A66E5947F5B3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1BF-4C94-BC2B-A66E5947F5B3}"/>
              </c:ext>
            </c:extLst>
          </c:dPt>
          <c:cat>
            <c:strRef>
              <c:f>Dashboards!$B$26:$B$36</c:f>
              <c:strCache>
                <c:ptCount val="11"/>
                <c:pt idx="0">
                  <c:v>#REF!</c:v>
                </c:pt>
                <c:pt idx="1">
                  <c:v>#REF!</c:v>
                </c:pt>
                <c:pt idx="2">
                  <c:v>MARKETING/TOURISM PROMOTION</c:v>
                </c:pt>
                <c:pt idx="3">
                  <c:v>#REF!</c:v>
                </c:pt>
                <c:pt idx="4">
                  <c:v>#REF!</c:v>
                </c:pt>
                <c:pt idx="5">
                  <c:v>#REF!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Dashboards!$K$26:$K$36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104319.52142857142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1BF-4C94-BC2B-A66E5947F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915064593608843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826046989750034E-2"/>
          <c:y val="0.1244984802431611"/>
          <c:w val="0.86639847387097091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Dashboards!$L$25</c:f>
              <c:strCache>
                <c:ptCount val="1"/>
                <c:pt idx="0">
                  <c:v>OCT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FA3-4EFC-9731-D8D12AD369ED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FA3-4EFC-9731-D8D12AD369ED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DFA3-4EFC-9731-D8D12AD369ED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DFA3-4EFC-9731-D8D12AD369ED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DFA3-4EFC-9731-D8D12AD369ED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DFA3-4EFC-9731-D8D12AD369ED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FA3-4EFC-9731-D8D12AD369ED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FA3-4EFC-9731-D8D12AD369ED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FA3-4EFC-9731-D8D12AD369ED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FA3-4EFC-9731-D8D12AD369ED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FA3-4EFC-9731-D8D12AD369ED}"/>
              </c:ext>
            </c:extLst>
          </c:dPt>
          <c:cat>
            <c:strRef>
              <c:f>Dashboards!$B$26:$B$36</c:f>
              <c:strCache>
                <c:ptCount val="11"/>
                <c:pt idx="0">
                  <c:v>#REF!</c:v>
                </c:pt>
                <c:pt idx="1">
                  <c:v>#REF!</c:v>
                </c:pt>
                <c:pt idx="2">
                  <c:v>MARKETING/TOURISM PROMOTION</c:v>
                </c:pt>
                <c:pt idx="3">
                  <c:v>#REF!</c:v>
                </c:pt>
                <c:pt idx="4">
                  <c:v>#REF!</c:v>
                </c:pt>
                <c:pt idx="5">
                  <c:v>#REF!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Dashboards!$L$26:$L$36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117319.52142857142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FA3-4EFC-9731-D8D12AD36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Dashboards!$M$25</c:f>
              <c:strCache>
                <c:ptCount val="1"/>
                <c:pt idx="0">
                  <c:v>NOV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B92-4FCF-8D75-C2E0CA7D2A29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B92-4FCF-8D75-C2E0CA7D2A29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B92-4FCF-8D75-C2E0CA7D2A29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B92-4FCF-8D75-C2E0CA7D2A29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B92-4FCF-8D75-C2E0CA7D2A29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B92-4FCF-8D75-C2E0CA7D2A29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B92-4FCF-8D75-C2E0CA7D2A29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B92-4FCF-8D75-C2E0CA7D2A29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B92-4FCF-8D75-C2E0CA7D2A29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B92-4FCF-8D75-C2E0CA7D2A29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B92-4FCF-8D75-C2E0CA7D2A29}"/>
              </c:ext>
            </c:extLst>
          </c:dPt>
          <c:cat>
            <c:strRef>
              <c:f>Dashboards!$B$26:$B$36</c:f>
              <c:strCache>
                <c:ptCount val="11"/>
                <c:pt idx="0">
                  <c:v>#REF!</c:v>
                </c:pt>
                <c:pt idx="1">
                  <c:v>#REF!</c:v>
                </c:pt>
                <c:pt idx="2">
                  <c:v>MARKETING/TOURISM PROMOTION</c:v>
                </c:pt>
                <c:pt idx="3">
                  <c:v>#REF!</c:v>
                </c:pt>
                <c:pt idx="4">
                  <c:v>#REF!</c:v>
                </c:pt>
                <c:pt idx="5">
                  <c:v>#REF!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Dashboards!$M$26:$M$36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34319.521428571432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B92-4FCF-8D75-C2E0CA7D2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97205608392979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Dashboards!$N$25</c:f>
              <c:strCache>
                <c:ptCount val="1"/>
                <c:pt idx="0">
                  <c:v>DEC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0BE-42A9-9B05-4E3EB69763F8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70BE-42A9-9B05-4E3EB69763F8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70BE-42A9-9B05-4E3EB69763F8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70BE-42A9-9B05-4E3EB69763F8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70BE-42A9-9B05-4E3EB69763F8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70BE-42A9-9B05-4E3EB69763F8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0BE-42A9-9B05-4E3EB69763F8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0BE-42A9-9B05-4E3EB69763F8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0BE-42A9-9B05-4E3EB69763F8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0BE-42A9-9B05-4E3EB69763F8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0BE-42A9-9B05-4E3EB69763F8}"/>
              </c:ext>
            </c:extLst>
          </c:dPt>
          <c:cat>
            <c:strRef>
              <c:f>Dashboards!$B$26:$B$36</c:f>
              <c:strCache>
                <c:ptCount val="11"/>
                <c:pt idx="0">
                  <c:v>#REF!</c:v>
                </c:pt>
                <c:pt idx="1">
                  <c:v>#REF!</c:v>
                </c:pt>
                <c:pt idx="2">
                  <c:v>MARKETING/TOURISM PROMOTION</c:v>
                </c:pt>
                <c:pt idx="3">
                  <c:v>#REF!</c:v>
                </c:pt>
                <c:pt idx="4">
                  <c:v>#REF!</c:v>
                </c:pt>
                <c:pt idx="5">
                  <c:v>#REF!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Dashboards!$N$26:$N$36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1369645.6914285715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0BE-42A9-9B05-4E3EB6976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677125562904982E-2"/>
          <c:y val="6.7750856810152041E-2"/>
          <c:w val="0.88776488820510513"/>
          <c:h val="0.73441928782204813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004269"/>
              </a:solidFill>
              <a:prstDash val="solid"/>
            </a:ln>
          </c:spPr>
          <c:marker>
            <c:symbol val="none"/>
          </c:marker>
          <c:val>
            <c:numRef>
              <c:f>'Budget Tracking for 2017'!#REF!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'Budget Tracking for 2017'!#REF!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'Budget Tracking for 2017'!$D$4:$P$4</c15:sqref>
                        </c15:formulaRef>
                      </c:ext>
                    </c:extLst>
                    <c:strCache>
                      <c:ptCount val="13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APR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DEC</c:v>
                      </c:pt>
                      <c:pt idx="12">
                        <c:v>YEAR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F5DC-461D-9BD8-8100041690F1}"/>
            </c:ext>
          </c:extLst>
        </c:ser>
        <c:ser>
          <c:idx val="1"/>
          <c:order val="1"/>
          <c:spPr>
            <a:ln w="38100">
              <a:solidFill>
                <a:srgbClr val="587F03"/>
              </a:solidFill>
              <a:prstDash val="solid"/>
            </a:ln>
          </c:spPr>
          <c:marker>
            <c:symbol val="none"/>
          </c:marker>
          <c:val>
            <c:numRef>
              <c:f>'Budget Tracking for 2017'!#REF!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'Budget Tracking for 2017'!#REF!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'Budget Tracking for 2017'!$D$4:$P$4</c15:sqref>
                        </c15:formulaRef>
                      </c:ext>
                    </c:extLst>
                    <c:strCache>
                      <c:ptCount val="13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APR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DEC</c:v>
                      </c:pt>
                      <c:pt idx="12">
                        <c:v>YEAR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F5DC-461D-9BD8-8100041690F1}"/>
            </c:ext>
          </c:extLst>
        </c:ser>
        <c:ser>
          <c:idx val="2"/>
          <c:order val="2"/>
          <c:spPr>
            <a:ln w="38100">
              <a:solidFill>
                <a:srgbClr val="B3122D"/>
              </a:solidFill>
              <a:prstDash val="solid"/>
            </a:ln>
          </c:spPr>
          <c:marker>
            <c:symbol val="none"/>
          </c:marker>
          <c:val>
            <c:numRef>
              <c:f>'Budget Tracking for 2017'!#REF!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'Budget Tracking for 2017'!#REF!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'Budget Tracking for 2017'!$D$4:$P$4</c15:sqref>
                        </c15:formulaRef>
                      </c:ext>
                    </c:extLst>
                    <c:strCache>
                      <c:ptCount val="13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APR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DEC</c:v>
                      </c:pt>
                      <c:pt idx="12">
                        <c:v>YEAR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F5DC-461D-9BD8-8100041690F1}"/>
            </c:ext>
          </c:extLst>
        </c:ser>
        <c:ser>
          <c:idx val="3"/>
          <c:order val="3"/>
          <c:spPr>
            <a:ln w="38100">
              <a:solidFill>
                <a:srgbClr val="309DDB"/>
              </a:solidFill>
              <a:prstDash val="solid"/>
            </a:ln>
          </c:spPr>
          <c:marker>
            <c:symbol val="none"/>
          </c:marker>
          <c:val>
            <c:numRef>
              <c:f>'Personal Budget'!#REF!</c:f>
              <c:numCache>
                <c:formatCode>_(* #,##0.00_);_(* \(#,##0.00\);_(* "-"??_);_(@_)</c:formatCode>
                <c:ptCount val="12"/>
                <c:pt idx="0">
                  <c:v>1400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'Personal Budget'!#REF!</c15:sqref>
                        </c15:formulaRef>
                      </c:ext>
                    </c:extLst>
                    <c:strCache>
                      <c:ptCount val="1"/>
                      <c:pt idx="0">
                        <c:v>SAVINGS GOAL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3-F5DC-461D-9BD8-810004169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4553800"/>
        <c:axId val="184554192"/>
      </c:lineChart>
      <c:catAx>
        <c:axId val="184553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B2B2B2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4554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4554192"/>
        <c:scaling>
          <c:orientation val="minMax"/>
          <c:min val="-2000"/>
        </c:scaling>
        <c:delete val="0"/>
        <c:axPos val="l"/>
        <c:majorGridlines>
          <c:spPr>
            <a:ln w="3175">
              <a:solidFill>
                <a:srgbClr val="E6E6E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B2B2B2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455380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1186753062989208"/>
          <c:y val="0.85095076153550964"/>
          <c:w val="0.72125147394072797"/>
          <c:h val="7.5880959627370292E-2"/>
        </c:manualLayout>
      </c:layout>
      <c:overlay val="0"/>
      <c:spPr>
        <a:ln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804066543438078"/>
          <c:y val="0.11168845333864313"/>
          <c:w val="0.72181146025878007"/>
          <c:h val="0.80519582639486909"/>
        </c:manualLayout>
      </c:layout>
      <c:pie3DChart>
        <c:varyColors val="1"/>
        <c:ser>
          <c:idx val="0"/>
          <c:order val="0"/>
          <c:tx>
            <c:strRef>
              <c:f>Dashboards!$O$25</c:f>
              <c:strCache>
                <c:ptCount val="1"/>
                <c:pt idx="0">
                  <c:v>YEAR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309DDB"/>
              </a:solidFill>
              <a:ln w="12700">
                <a:solidFill>
                  <a:srgbClr val="309DD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5F5-440D-80BB-EE35D8211431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5F5-440D-80BB-EE35D8211431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5F5-440D-80BB-EE35D8211431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5F5-440D-80BB-EE35D8211431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5F5-440D-80BB-EE35D8211431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85F5-440D-80BB-EE35D8211431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85F5-440D-80BB-EE35D8211431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85F5-440D-80BB-EE35D8211431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85F5-440D-80BB-EE35D8211431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85F5-440D-80BB-EE35D8211431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85F5-440D-80BB-EE35D8211431}"/>
              </c:ext>
            </c:extLst>
          </c:dPt>
          <c:dLbls>
            <c:dLbl>
              <c:idx val="6"/>
              <c:layout>
                <c:manualLayout>
                  <c:x val="-0.11363096291970985"/>
                  <c:y val="-2.030151957700761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F5-440D-80BB-EE35D8211431}"/>
                </c:ext>
              </c:extLst>
            </c:dLbl>
            <c:dLbl>
              <c:idx val="7"/>
              <c:layout>
                <c:manualLayout>
                  <c:x val="-6.3994113147785317E-2"/>
                  <c:y val="-6.762045977897113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F5-440D-80BB-EE35D8211431}"/>
                </c:ext>
              </c:extLst>
            </c:dLbl>
            <c:dLbl>
              <c:idx val="8"/>
              <c:layout>
                <c:manualLayout>
                  <c:x val="8.4446644881170548E-3"/>
                  <c:y val="-7.297732093391039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F5-440D-80BB-EE35D8211431}"/>
                </c:ext>
              </c:extLst>
            </c:dLbl>
            <c:dLbl>
              <c:idx val="9"/>
              <c:layout>
                <c:manualLayout>
                  <c:x val="5.6065017238057159E-2"/>
                  <c:y val="-5.958516804656223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F5-440D-80BB-EE35D8211431}"/>
                </c:ext>
              </c:extLst>
            </c:dLbl>
            <c:dLbl>
              <c:idx val="10"/>
              <c:layout>
                <c:manualLayout>
                  <c:x val="0.11687015820866471"/>
                  <c:y val="-8.69498707463921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F5-440D-80BB-EE35D8211431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Dashboards!$B$26:$B$36</c:f>
              <c:strCache>
                <c:ptCount val="11"/>
                <c:pt idx="0">
                  <c:v>#REF!</c:v>
                </c:pt>
                <c:pt idx="1">
                  <c:v>#REF!</c:v>
                </c:pt>
                <c:pt idx="2">
                  <c:v>MARKETING/TOURISM PROMOTION</c:v>
                </c:pt>
                <c:pt idx="3">
                  <c:v>#REF!</c:v>
                </c:pt>
                <c:pt idx="4">
                  <c:v>#REF!</c:v>
                </c:pt>
                <c:pt idx="5">
                  <c:v>#REF!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Dashboards!$O$26:$O$36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2764981.6400000006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5F5-440D-80BB-EE35D821143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4.6210720887245845E-3"/>
          <c:y val="0.91168946795031958"/>
          <c:w val="0.99168207024029575"/>
          <c:h val="7.532477085629420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467652495378921E-2"/>
          <c:y val="6.8421052631578952E-2"/>
          <c:w val="0.92883548983364139"/>
          <c:h val="0.705263157894736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Dashboards!$B$26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Dashboards!$C$26:$N$26</c:f>
              <c:numCache>
                <c:formatCode>_-* #,##0.00_-;\-* #,##0.00_-;_-*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25-4C8F-A93E-40EB8D156100}"/>
            </c:ext>
          </c:extLst>
        </c:ser>
        <c:ser>
          <c:idx val="1"/>
          <c:order val="1"/>
          <c:tx>
            <c:strRef>
              <c:f>Dashboards!$B$27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B3DB8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Dashboards!$C$27:$N$27</c:f>
              <c:numCache>
                <c:formatCode>_-* #,##0.00_-;\-* #,##0.00_-;_-*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25-4C8F-A93E-40EB8D156100}"/>
            </c:ext>
          </c:extLst>
        </c:ser>
        <c:ser>
          <c:idx val="2"/>
          <c:order val="2"/>
          <c:tx>
            <c:strRef>
              <c:f>Dashboards!$B$28</c:f>
              <c:strCache>
                <c:ptCount val="1"/>
                <c:pt idx="0">
                  <c:v>MARKETING/TOURISM PROMOTION</c:v>
                </c:pt>
              </c:strCache>
            </c:strRef>
          </c:tx>
          <c:spPr>
            <a:solidFill>
              <a:srgbClr val="DB8E8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Dashboards!$C$28:$N$28</c:f>
              <c:numCache>
                <c:formatCode>_-* #,##0.00_-;\-* #,##0.00_-;_-* "-"??_-;_-@_-</c:formatCode>
                <c:ptCount val="12"/>
                <c:pt idx="0">
                  <c:v>18686.43</c:v>
                </c:pt>
                <c:pt idx="1">
                  <c:v>117253.26999999999</c:v>
                </c:pt>
                <c:pt idx="2">
                  <c:v>79569.060000000012</c:v>
                </c:pt>
                <c:pt idx="3">
                  <c:v>52791.859999999993</c:v>
                </c:pt>
                <c:pt idx="4">
                  <c:v>47212.5</c:v>
                </c:pt>
                <c:pt idx="5">
                  <c:v>207381.60142857142</c:v>
                </c:pt>
                <c:pt idx="6">
                  <c:v>362743.84142857138</c:v>
                </c:pt>
                <c:pt idx="7">
                  <c:v>274319.52142857143</c:v>
                </c:pt>
                <c:pt idx="8">
                  <c:v>104319.52142857142</c:v>
                </c:pt>
                <c:pt idx="9">
                  <c:v>117319.52142857142</c:v>
                </c:pt>
                <c:pt idx="10">
                  <c:v>34319.521428571432</c:v>
                </c:pt>
                <c:pt idx="11">
                  <c:v>1369645.6914285715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25-4C8F-A93E-40EB8D156100}"/>
            </c:ext>
          </c:extLst>
        </c:ser>
        <c:ser>
          <c:idx val="3"/>
          <c:order val="3"/>
          <c:tx>
            <c:strRef>
              <c:f>Dashboards!$B$29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99779D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Dashboards!$C$29:$N$29</c:f>
              <c:numCache>
                <c:formatCode>_-* #,##0.00_-;\-* #,##0.00_-;_-*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25-4C8F-A93E-40EB8D156100}"/>
            </c:ext>
          </c:extLst>
        </c:ser>
        <c:ser>
          <c:idx val="4"/>
          <c:order val="4"/>
          <c:tx>
            <c:strRef>
              <c:f>Dashboards!$B$30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E14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Dashboards!$C$30:$N$30</c:f>
              <c:numCache>
                <c:formatCode>_-* #,##0.00_-;\-* #,##0.00_-;_-*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25-4C8F-A93E-40EB8D156100}"/>
            </c:ext>
          </c:extLst>
        </c:ser>
        <c:ser>
          <c:idx val="5"/>
          <c:order val="5"/>
          <c:tx>
            <c:strRef>
              <c:f>Dashboards!$B$31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D9C29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Dashboards!$C$31:$N$31</c:f>
              <c:numCache>
                <c:formatCode>_-* #,##0.00_-;\-* #,##0.00_-;_-*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F25-4C8F-A93E-40EB8D156100}"/>
            </c:ext>
          </c:extLst>
        </c:ser>
        <c:ser>
          <c:idx val="6"/>
          <c:order val="6"/>
          <c:tx>
            <c:strRef>
              <c:f>Dashboards!$B$32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00426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Dashboards!$C$32:$N$32</c:f>
              <c:numCache>
                <c:formatCode>_-* #,##0.00_-;\-* #,##0.00_-;_-*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F25-4C8F-A93E-40EB8D156100}"/>
            </c:ext>
          </c:extLst>
        </c:ser>
        <c:ser>
          <c:idx val="7"/>
          <c:order val="7"/>
          <c:tx>
            <c:strRef>
              <c:f>Dashboards!$B$33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000000"/>
              </a:solidFill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Dashboards!$C$33:$N$33</c:f>
              <c:numCache>
                <c:formatCode>_-* #,##0.00_-;\-* #,##0.00_-;_-*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F25-4C8F-A93E-40EB8D156100}"/>
            </c:ext>
          </c:extLst>
        </c:ser>
        <c:ser>
          <c:idx val="8"/>
          <c:order val="8"/>
          <c:tx>
            <c:strRef>
              <c:f>Dashboards!$B$34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Dashboards!$C$34:$N$34</c:f>
              <c:numCache>
                <c:formatCode>_-* #,##0.00_-;\-* #,##0.00_-;_-*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F25-4C8F-A93E-40EB8D156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432400"/>
        <c:axId val="446496936"/>
      </c:barChart>
      <c:catAx>
        <c:axId val="104432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6496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6496936"/>
        <c:scaling>
          <c:orientation val="minMax"/>
        </c:scaling>
        <c:delete val="0"/>
        <c:axPos val="l"/>
        <c:numFmt formatCode="_-* #,##0.00_-;\-* #,##0.00_-;_-* &quot;-&quot;??_-;_-@_-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443240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6210784347384248E-3"/>
          <c:y val="0.84478643262531972"/>
          <c:w val="0.93548826345881964"/>
          <c:h val="0.1278673753059718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MY" sz="1200"/>
              <a:t>JAN</a:t>
            </a:r>
          </a:p>
        </c:rich>
      </c:tx>
      <c:layout>
        <c:manualLayout>
          <c:xMode val="edge"/>
          <c:yMode val="edge"/>
          <c:x val="0.42308954808358085"/>
          <c:y val="1.105421526822139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1"/>
          <c:order val="1"/>
          <c:tx>
            <c:strRef>
              <c:f>Dashboards!$C$25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7B1-4DB0-97F4-FAB187752AA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7B1-4DB0-97F4-FAB187752AA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7B1-4DB0-97F4-FAB187752AA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7B1-4DB0-97F4-FAB187752AA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7B1-4DB0-97F4-FAB187752AA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E7B1-4DB0-97F4-FAB187752AA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E7B1-4DB0-97F4-FAB187752AA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E7B1-4DB0-97F4-FAB187752AA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E7B1-4DB0-97F4-FAB187752AA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E7B1-4DB0-97F4-FAB187752AA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#REF!</c:v>
                </c:pt>
                <c:pt idx="1">
                  <c:v>#REF!</c:v>
                </c:pt>
                <c:pt idx="2">
                  <c:v>MARKETING/TOURISM PROMOTION</c:v>
                </c:pt>
                <c:pt idx="3">
                  <c:v>#REF!</c:v>
                </c:pt>
                <c:pt idx="4">
                  <c:v>#REF!</c:v>
                </c:pt>
                <c:pt idx="5">
                  <c:v>#REF!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Dashboards!$C$26:$C$36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18686.43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B1-4DB0-97F4-FAB187752AAF}"/>
            </c:ext>
          </c:extLst>
        </c:ser>
        <c:ser>
          <c:idx val="0"/>
          <c:order val="0"/>
          <c:tx>
            <c:strRef>
              <c:f>Dashboards!$C$25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5-E7B1-4DB0-97F4-FAB187752AAF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7-E7B1-4DB0-97F4-FAB187752AA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9-E7B1-4DB0-97F4-FAB187752AA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B-E7B1-4DB0-97F4-FAB187752AA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D-E7B1-4DB0-97F4-FAB187752AA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F-E7B1-4DB0-97F4-FAB187752AA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1-E7B1-4DB0-97F4-FAB187752AA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3-E7B1-4DB0-97F4-FAB187752AA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5-E7B1-4DB0-97F4-FAB187752AA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7-E7B1-4DB0-97F4-FAB187752AA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9-E7B1-4DB0-97F4-FAB187752AA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#REF!</c:v>
                </c:pt>
                <c:pt idx="1">
                  <c:v>#REF!</c:v>
                </c:pt>
                <c:pt idx="2">
                  <c:v>MARKETING/TOURISM PROMOTION</c:v>
                </c:pt>
                <c:pt idx="3">
                  <c:v>#REF!</c:v>
                </c:pt>
                <c:pt idx="4">
                  <c:v>#REF!</c:v>
                </c:pt>
                <c:pt idx="5">
                  <c:v>#REF!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Dashboards!$C$26:$C$36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18686.43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E7B1-4DB0-97F4-FAB187752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1"/>
          <c:order val="0"/>
          <c:tx>
            <c:strRef>
              <c:f>Dashboards!$D$25</c:f>
              <c:strCache>
                <c:ptCount val="1"/>
                <c:pt idx="0">
                  <c:v>FEB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07B-4073-8972-A215A3E1B097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07B-4073-8972-A215A3E1B097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07B-4073-8972-A215A3E1B097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07B-4073-8972-A215A3E1B097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07B-4073-8972-A215A3E1B097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807B-4073-8972-A215A3E1B097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807B-4073-8972-A215A3E1B097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807B-4073-8972-A215A3E1B097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807B-4073-8972-A215A3E1B097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807B-4073-8972-A215A3E1B097}"/>
              </c:ext>
            </c:extLst>
          </c:dPt>
          <c:cat>
            <c:strRef>
              <c:f>Dashboards!$B$26:$B$36</c:f>
              <c:strCache>
                <c:ptCount val="11"/>
                <c:pt idx="0">
                  <c:v>#REF!</c:v>
                </c:pt>
                <c:pt idx="1">
                  <c:v>#REF!</c:v>
                </c:pt>
                <c:pt idx="2">
                  <c:v>MARKETING/TOURISM PROMOTION</c:v>
                </c:pt>
                <c:pt idx="3">
                  <c:v>#REF!</c:v>
                </c:pt>
                <c:pt idx="4">
                  <c:v>#REF!</c:v>
                </c:pt>
                <c:pt idx="5">
                  <c:v>#REF!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Dashboards!$D$26:$D$36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117253.26999999999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07B-4073-8972-A215A3E1B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Dashboards!$E$25</c:f>
              <c:strCache>
                <c:ptCount val="1"/>
                <c:pt idx="0">
                  <c:v>MAR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20-46B5-B209-BBDA4600A367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920-46B5-B209-BBDA4600A367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920-46B5-B209-BBDA4600A367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920-46B5-B209-BBDA4600A367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920-46B5-B209-BBDA4600A367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920-46B5-B209-BBDA4600A367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920-46B5-B209-BBDA4600A367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920-46B5-B209-BBDA4600A367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920-46B5-B209-BBDA4600A367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920-46B5-B209-BBDA4600A367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920-46B5-B209-BBDA4600A367}"/>
              </c:ext>
            </c:extLst>
          </c:dPt>
          <c:cat>
            <c:strRef>
              <c:f>Dashboards!$B$26:$B$36</c:f>
              <c:strCache>
                <c:ptCount val="11"/>
                <c:pt idx="0">
                  <c:v>#REF!</c:v>
                </c:pt>
                <c:pt idx="1">
                  <c:v>#REF!</c:v>
                </c:pt>
                <c:pt idx="2">
                  <c:v>MARKETING/TOURISM PROMOTION</c:v>
                </c:pt>
                <c:pt idx="3">
                  <c:v>#REF!</c:v>
                </c:pt>
                <c:pt idx="4">
                  <c:v>#REF!</c:v>
                </c:pt>
                <c:pt idx="5">
                  <c:v>#REF!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Dashboards!$E$26:$E$36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79569.060000000012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920-46B5-B209-BBDA4600A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373664084714186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Dashboards!$F$25</c:f>
              <c:strCache>
                <c:ptCount val="1"/>
                <c:pt idx="0">
                  <c:v>APR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7B1-4856-80B4-315ED5EBC8CF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67B1-4856-80B4-315ED5EBC8C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67B1-4856-80B4-315ED5EBC8C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67B1-4856-80B4-315ED5EBC8C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67B1-4856-80B4-315ED5EBC8C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67B1-4856-80B4-315ED5EBC8C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7B1-4856-80B4-315ED5EBC8C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7B1-4856-80B4-315ED5EBC8C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7B1-4856-80B4-315ED5EBC8C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7B1-4856-80B4-315ED5EBC8C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7B1-4856-80B4-315ED5EBC8C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#REF!</c:v>
                </c:pt>
                <c:pt idx="1">
                  <c:v>#REF!</c:v>
                </c:pt>
                <c:pt idx="2">
                  <c:v>MARKETING/TOURISM PROMOTION</c:v>
                </c:pt>
                <c:pt idx="3">
                  <c:v>#REF!</c:v>
                </c:pt>
                <c:pt idx="4">
                  <c:v>#REF!</c:v>
                </c:pt>
                <c:pt idx="5">
                  <c:v>#REF!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Dashboards!$F$26:$F$36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52791.859999999993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7B1-4856-80B4-315ED5EBC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496107628730107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40908603708564E-2"/>
          <c:y val="0.1244984802431611"/>
          <c:w val="0.86992215257460215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Dashboards!$G$25</c:f>
              <c:strCache>
                <c:ptCount val="1"/>
                <c:pt idx="0">
                  <c:v>MAY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61A-4B75-A386-E2A9498A1BF2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C61A-4B75-A386-E2A9498A1BF2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C61A-4B75-A386-E2A9498A1BF2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61A-4B75-A386-E2A9498A1BF2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C61A-4B75-A386-E2A9498A1BF2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C61A-4B75-A386-E2A9498A1BF2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61A-4B75-A386-E2A9498A1BF2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61A-4B75-A386-E2A9498A1BF2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61A-4B75-A386-E2A9498A1BF2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61A-4B75-A386-E2A9498A1BF2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61A-4B75-A386-E2A9498A1BF2}"/>
              </c:ext>
            </c:extLst>
          </c:dPt>
          <c:cat>
            <c:strRef>
              <c:f>Dashboards!$B$26:$B$36</c:f>
              <c:strCache>
                <c:ptCount val="11"/>
                <c:pt idx="0">
                  <c:v>#REF!</c:v>
                </c:pt>
                <c:pt idx="1">
                  <c:v>#REF!</c:v>
                </c:pt>
                <c:pt idx="2">
                  <c:v>MARKETING/TOURISM PROMOTION</c:v>
                </c:pt>
                <c:pt idx="3">
                  <c:v>#REF!</c:v>
                </c:pt>
                <c:pt idx="4">
                  <c:v>#REF!</c:v>
                </c:pt>
                <c:pt idx="5">
                  <c:v>#REF!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Dashboards!$G$26:$G$36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47212.5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61A-4B75-A386-E2A9498A1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129641893427957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826046989750034E-2"/>
          <c:y val="0.1244984802431611"/>
          <c:w val="0.86639847387097091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Dashboards!$H$25</c:f>
              <c:strCache>
                <c:ptCount val="1"/>
                <c:pt idx="0">
                  <c:v>JUN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43D-4997-8216-15B9298EAF44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43D-4997-8216-15B9298EAF44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043D-4997-8216-15B9298EAF44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043D-4997-8216-15B9298EAF44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043D-4997-8216-15B9298EAF44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43D-4997-8216-15B9298EAF44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43D-4997-8216-15B9298EAF44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43D-4997-8216-15B9298EAF44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43D-4997-8216-15B9298EAF44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43D-4997-8216-15B9298EAF44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43D-4997-8216-15B9298EAF44}"/>
              </c:ext>
            </c:extLst>
          </c:dPt>
          <c:cat>
            <c:strRef>
              <c:f>Dashboards!$B$26:$B$36</c:f>
              <c:strCache>
                <c:ptCount val="11"/>
                <c:pt idx="0">
                  <c:v>#REF!</c:v>
                </c:pt>
                <c:pt idx="1">
                  <c:v>#REF!</c:v>
                </c:pt>
                <c:pt idx="2">
                  <c:v>MARKETING/TOURISM PROMOTION</c:v>
                </c:pt>
                <c:pt idx="3">
                  <c:v>#REF!</c:v>
                </c:pt>
                <c:pt idx="4">
                  <c:v>#REF!</c:v>
                </c:pt>
                <c:pt idx="5">
                  <c:v>#REF!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Dashboards!$H$26:$H$36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207381.60142857142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43D-4997-8216-15B9298EA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35483870967741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Dashboards!$I$25</c:f>
              <c:strCache>
                <c:ptCount val="1"/>
                <c:pt idx="0">
                  <c:v>JUL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73-4228-AA3F-48AF825831EF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973-4228-AA3F-48AF825831E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973-4228-AA3F-48AF825831E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973-4228-AA3F-48AF825831E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973-4228-AA3F-48AF825831E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973-4228-AA3F-48AF825831E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973-4228-AA3F-48AF825831E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973-4228-AA3F-48AF825831E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973-4228-AA3F-48AF825831E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973-4228-AA3F-48AF825831E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973-4228-AA3F-48AF825831E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#REF!</c:v>
                </c:pt>
                <c:pt idx="1">
                  <c:v>#REF!</c:v>
                </c:pt>
                <c:pt idx="2">
                  <c:v>MARKETING/TOURISM PROMOTION</c:v>
                </c:pt>
                <c:pt idx="3">
                  <c:v>#REF!</c:v>
                </c:pt>
                <c:pt idx="4">
                  <c:v>#REF!</c:v>
                </c:pt>
                <c:pt idx="5">
                  <c:v>#REF!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Dashboards!$I$26:$I$36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362743.84142857138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973-4228-AA3F-48AF82583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4</xdr:row>
      <xdr:rowOff>66675</xdr:rowOff>
    </xdr:from>
    <xdr:to>
      <xdr:col>16</xdr:col>
      <xdr:colOff>438150</xdr:colOff>
      <xdr:row>20</xdr:row>
      <xdr:rowOff>57150</xdr:rowOff>
    </xdr:to>
    <xdr:graphicFrame macro="">
      <xdr:nvGraphicFramePr>
        <xdr:cNvPr id="3845" name="Chart 773">
          <a:extLst>
            <a:ext uri="{FF2B5EF4-FFF2-40B4-BE49-F238E27FC236}">
              <a16:creationId xmlns:a16="http://schemas.microsoft.com/office/drawing/2014/main" id="{00000000-0008-0000-0100-000005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114859</xdr:colOff>
      <xdr:row>22</xdr:row>
      <xdr:rowOff>58832</xdr:rowOff>
    </xdr:from>
    <xdr:to>
      <xdr:col>16</xdr:col>
      <xdr:colOff>605115</xdr:colOff>
      <xdr:row>44</xdr:row>
      <xdr:rowOff>123266</xdr:rowOff>
    </xdr:to>
    <xdr:graphicFrame macro="">
      <xdr:nvGraphicFramePr>
        <xdr:cNvPr id="3846" name="Chart 774">
          <a:extLst>
            <a:ext uri="{FF2B5EF4-FFF2-40B4-BE49-F238E27FC236}">
              <a16:creationId xmlns:a16="http://schemas.microsoft.com/office/drawing/2014/main" id="{00000000-0008-0000-0100-000006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438053</xdr:colOff>
      <xdr:row>46</xdr:row>
      <xdr:rowOff>66675</xdr:rowOff>
    </xdr:from>
    <xdr:to>
      <xdr:col>16</xdr:col>
      <xdr:colOff>123825</xdr:colOff>
      <xdr:row>90</xdr:row>
      <xdr:rowOff>57150</xdr:rowOff>
    </xdr:to>
    <xdr:grpSp>
      <xdr:nvGrpSpPr>
        <xdr:cNvPr id="3863" name="Group 791">
          <a:extLst>
            <a:ext uri="{FF2B5EF4-FFF2-40B4-BE49-F238E27FC236}">
              <a16:creationId xmlns:a16="http://schemas.microsoft.com/office/drawing/2014/main" id="{00000000-0008-0000-0100-0000170F0000}"/>
            </a:ext>
          </a:extLst>
        </xdr:cNvPr>
        <xdr:cNvGrpSpPr>
          <a:grpSpLocks/>
        </xdr:cNvGrpSpPr>
      </xdr:nvGrpSpPr>
      <xdr:grpSpPr bwMode="auto">
        <a:xfrm>
          <a:off x="438053" y="7768851"/>
          <a:ext cx="10129654" cy="6893299"/>
          <a:chOff x="6" y="817"/>
          <a:chExt cx="991" cy="747"/>
        </a:xfrm>
      </xdr:grpSpPr>
      <xdr:graphicFrame macro="">
        <xdr:nvGraphicFramePr>
          <xdr:cNvPr id="3847" name="Chart 775">
            <a:extLst>
              <a:ext uri="{FF2B5EF4-FFF2-40B4-BE49-F238E27FC236}">
                <a16:creationId xmlns:a16="http://schemas.microsoft.com/office/drawing/2014/main" id="{00000000-0008-0000-0100-0000070F0000}"/>
              </a:ext>
            </a:extLst>
          </xdr:cNvPr>
          <xdr:cNvGraphicFramePr>
            <a:graphicFrameLocks/>
          </xdr:cNvGraphicFramePr>
        </xdr:nvGraphicFramePr>
        <xdr:xfrm>
          <a:off x="6" y="817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3848" name="Chart 776">
            <a:extLst>
              <a:ext uri="{FF2B5EF4-FFF2-40B4-BE49-F238E27FC236}">
                <a16:creationId xmlns:a16="http://schemas.microsoft.com/office/drawing/2014/main" id="{00000000-0008-0000-0100-0000080F0000}"/>
              </a:ext>
            </a:extLst>
          </xdr:cNvPr>
          <xdr:cNvGraphicFramePr>
            <a:graphicFrameLocks/>
          </xdr:cNvGraphicFramePr>
        </xdr:nvGraphicFramePr>
        <xdr:xfrm>
          <a:off x="253" y="817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3850" name="Chart 778">
            <a:extLst>
              <a:ext uri="{FF2B5EF4-FFF2-40B4-BE49-F238E27FC236}">
                <a16:creationId xmlns:a16="http://schemas.microsoft.com/office/drawing/2014/main" id="{00000000-0008-0000-0100-00000A0F0000}"/>
              </a:ext>
            </a:extLst>
          </xdr:cNvPr>
          <xdr:cNvGraphicFramePr>
            <a:graphicFrameLocks/>
          </xdr:cNvGraphicFramePr>
        </xdr:nvGraphicFramePr>
        <xdr:xfrm>
          <a:off x="500" y="817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3851" name="Chart 779">
            <a:extLst>
              <a:ext uri="{FF2B5EF4-FFF2-40B4-BE49-F238E27FC236}">
                <a16:creationId xmlns:a16="http://schemas.microsoft.com/office/drawing/2014/main" id="{00000000-0008-0000-0100-00000B0F0000}"/>
              </a:ext>
            </a:extLst>
          </xdr:cNvPr>
          <xdr:cNvGraphicFramePr>
            <a:graphicFrameLocks/>
          </xdr:cNvGraphicFramePr>
        </xdr:nvGraphicFramePr>
        <xdr:xfrm>
          <a:off x="748" y="817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graphicFrame macro="">
        <xdr:nvGraphicFramePr>
          <xdr:cNvPr id="3854" name="Chart 782">
            <a:extLst>
              <a:ext uri="{FF2B5EF4-FFF2-40B4-BE49-F238E27FC236}">
                <a16:creationId xmlns:a16="http://schemas.microsoft.com/office/drawing/2014/main" id="{00000000-0008-0000-0100-00000E0F0000}"/>
              </a:ext>
            </a:extLst>
          </xdr:cNvPr>
          <xdr:cNvGraphicFramePr>
            <a:graphicFrameLocks/>
          </xdr:cNvGraphicFramePr>
        </xdr:nvGraphicFramePr>
        <xdr:xfrm>
          <a:off x="7" y="1066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3855" name="Chart 783">
            <a:extLst>
              <a:ext uri="{FF2B5EF4-FFF2-40B4-BE49-F238E27FC236}">
                <a16:creationId xmlns:a16="http://schemas.microsoft.com/office/drawing/2014/main" id="{00000000-0008-0000-0100-00000F0F0000}"/>
              </a:ext>
            </a:extLst>
          </xdr:cNvPr>
          <xdr:cNvGraphicFramePr>
            <a:graphicFrameLocks/>
          </xdr:cNvGraphicFramePr>
        </xdr:nvGraphicFramePr>
        <xdr:xfrm>
          <a:off x="253" y="1066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graphicFrame macro="">
        <xdr:nvGraphicFramePr>
          <xdr:cNvPr id="3856" name="Chart 784">
            <a:extLst>
              <a:ext uri="{FF2B5EF4-FFF2-40B4-BE49-F238E27FC236}">
                <a16:creationId xmlns:a16="http://schemas.microsoft.com/office/drawing/2014/main" id="{00000000-0008-0000-0100-0000100F0000}"/>
              </a:ext>
            </a:extLst>
          </xdr:cNvPr>
          <xdr:cNvGraphicFramePr>
            <a:graphicFrameLocks/>
          </xdr:cNvGraphicFramePr>
        </xdr:nvGraphicFramePr>
        <xdr:xfrm>
          <a:off x="500" y="1066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3857" name="Chart 785">
            <a:extLst>
              <a:ext uri="{FF2B5EF4-FFF2-40B4-BE49-F238E27FC236}">
                <a16:creationId xmlns:a16="http://schemas.microsoft.com/office/drawing/2014/main" id="{00000000-0008-0000-0100-0000110F0000}"/>
              </a:ext>
            </a:extLst>
          </xdr:cNvPr>
          <xdr:cNvGraphicFramePr>
            <a:graphicFrameLocks/>
          </xdr:cNvGraphicFramePr>
        </xdr:nvGraphicFramePr>
        <xdr:xfrm>
          <a:off x="748" y="1066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  <xdr:graphicFrame macro="">
        <xdr:nvGraphicFramePr>
          <xdr:cNvPr id="3859" name="Chart 787">
            <a:extLst>
              <a:ext uri="{FF2B5EF4-FFF2-40B4-BE49-F238E27FC236}">
                <a16:creationId xmlns:a16="http://schemas.microsoft.com/office/drawing/2014/main" id="{00000000-0008-0000-0100-0000130F0000}"/>
              </a:ext>
            </a:extLst>
          </xdr:cNvPr>
          <xdr:cNvGraphicFramePr>
            <a:graphicFrameLocks/>
          </xdr:cNvGraphicFramePr>
        </xdr:nvGraphicFramePr>
        <xdr:xfrm>
          <a:off x="7" y="1315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3860" name="Chart 788">
            <a:extLst>
              <a:ext uri="{FF2B5EF4-FFF2-40B4-BE49-F238E27FC236}">
                <a16:creationId xmlns:a16="http://schemas.microsoft.com/office/drawing/2014/main" id="{00000000-0008-0000-0100-0000140F0000}"/>
              </a:ext>
            </a:extLst>
          </xdr:cNvPr>
          <xdr:cNvGraphicFramePr>
            <a:graphicFrameLocks/>
          </xdr:cNvGraphicFramePr>
        </xdr:nvGraphicFramePr>
        <xdr:xfrm>
          <a:off x="253" y="1315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  <xdr:graphicFrame macro="">
        <xdr:nvGraphicFramePr>
          <xdr:cNvPr id="3861" name="Chart 789">
            <a:extLst>
              <a:ext uri="{FF2B5EF4-FFF2-40B4-BE49-F238E27FC236}">
                <a16:creationId xmlns:a16="http://schemas.microsoft.com/office/drawing/2014/main" id="{00000000-0008-0000-0100-0000150F0000}"/>
              </a:ext>
            </a:extLst>
          </xdr:cNvPr>
          <xdr:cNvGraphicFramePr>
            <a:graphicFrameLocks/>
          </xdr:cNvGraphicFramePr>
        </xdr:nvGraphicFramePr>
        <xdr:xfrm>
          <a:off x="500" y="1315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3862" name="Chart 790">
            <a:extLst>
              <a:ext uri="{FF2B5EF4-FFF2-40B4-BE49-F238E27FC236}">
                <a16:creationId xmlns:a16="http://schemas.microsoft.com/office/drawing/2014/main" id="{00000000-0008-0000-0100-0000160F0000}"/>
              </a:ext>
            </a:extLst>
          </xdr:cNvPr>
          <xdr:cNvGraphicFramePr>
            <a:graphicFrameLocks/>
          </xdr:cNvGraphicFramePr>
        </xdr:nvGraphicFramePr>
        <xdr:xfrm>
          <a:off x="748" y="1315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</xdr:grpSp>
    <xdr:clientData/>
  </xdr:twoCellAnchor>
  <xdr:twoCellAnchor>
    <xdr:from>
      <xdr:col>0</xdr:col>
      <xdr:colOff>0</xdr:colOff>
      <xdr:row>116</xdr:row>
      <xdr:rowOff>123825</xdr:rowOff>
    </xdr:from>
    <xdr:to>
      <xdr:col>16</xdr:col>
      <xdr:colOff>600075</xdr:colOff>
      <xdr:row>137</xdr:row>
      <xdr:rowOff>152400</xdr:rowOff>
    </xdr:to>
    <xdr:graphicFrame macro="">
      <xdr:nvGraphicFramePr>
        <xdr:cNvPr id="3864" name="Chart 792">
          <a:extLst>
            <a:ext uri="{FF2B5EF4-FFF2-40B4-BE49-F238E27FC236}">
              <a16:creationId xmlns:a16="http://schemas.microsoft.com/office/drawing/2014/main" id="{00000000-0008-0000-0100-000018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28575</xdr:colOff>
      <xdr:row>93</xdr:row>
      <xdr:rowOff>19050</xdr:rowOff>
    </xdr:from>
    <xdr:to>
      <xdr:col>16</xdr:col>
      <xdr:colOff>581025</xdr:colOff>
      <xdr:row>115</xdr:row>
      <xdr:rowOff>123825</xdr:rowOff>
    </xdr:to>
    <xdr:graphicFrame macro="">
      <xdr:nvGraphicFramePr>
        <xdr:cNvPr id="3865" name="Chart 793">
          <a:extLst>
            <a:ext uri="{FF2B5EF4-FFF2-40B4-BE49-F238E27FC236}">
              <a16:creationId xmlns:a16="http://schemas.microsoft.com/office/drawing/2014/main" id="{00000000-0008-0000-0100-000019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R64"/>
  <sheetViews>
    <sheetView showGridLines="0" tabSelected="1" zoomScale="85" zoomScaleNormal="85" zoomScaleSheetLayoutView="100" workbookViewId="0">
      <pane xSplit="3" ySplit="5" topLeftCell="D30" activePane="bottomRight" state="frozen"/>
      <selection pane="topRight" activeCell="D1" sqref="D1"/>
      <selection pane="bottomLeft" activeCell="A8" sqref="A8"/>
      <selection pane="bottomRight" activeCell="G36" sqref="G36"/>
    </sheetView>
  </sheetViews>
  <sheetFormatPr defaultColWidth="9.140625" defaultRowHeight="12.75" x14ac:dyDescent="0.2"/>
  <cols>
    <col min="1" max="1" width="47.85546875" style="2" customWidth="1"/>
    <col min="2" max="2" width="13.140625" style="42" hidden="1" customWidth="1"/>
    <col min="3" max="3" width="14.28515625" style="60" customWidth="1"/>
    <col min="4" max="8" width="13.5703125" style="45" customWidth="1"/>
    <col min="9" max="15" width="13.5703125" style="73" customWidth="1"/>
    <col min="16" max="16" width="13.5703125" style="33" customWidth="1"/>
    <col min="17" max="17" width="11.140625" style="2" customWidth="1"/>
    <col min="18" max="18" width="15" style="2" hidden="1" customWidth="1"/>
    <col min="19" max="19" width="11.5703125" style="2" bestFit="1" customWidth="1"/>
    <col min="20" max="16384" width="9.140625" style="2"/>
  </cols>
  <sheetData>
    <row r="1" spans="1:18" s="1" customFormat="1" ht="35.1" customHeight="1" x14ac:dyDescent="0.2">
      <c r="A1" s="79" t="s">
        <v>79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</row>
    <row r="2" spans="1:18" s="7" customFormat="1" ht="18" customHeight="1" x14ac:dyDescent="0.2">
      <c r="A2" s="12"/>
      <c r="B2" s="34"/>
      <c r="C2" s="52"/>
      <c r="D2" s="46"/>
      <c r="E2" s="46"/>
      <c r="F2" s="46"/>
      <c r="G2" s="46"/>
      <c r="H2" s="46"/>
      <c r="I2" s="62"/>
      <c r="J2" s="62"/>
      <c r="K2" s="62"/>
      <c r="L2" s="62"/>
      <c r="M2" s="62"/>
      <c r="N2" s="62"/>
      <c r="O2" s="62"/>
      <c r="P2" s="18"/>
    </row>
    <row r="3" spans="1:18" s="1" customFormat="1" ht="15" x14ac:dyDescent="0.25">
      <c r="A3" s="4"/>
      <c r="B3" s="35"/>
      <c r="C3" s="53" t="s">
        <v>16</v>
      </c>
      <c r="D3" s="81" t="s">
        <v>43</v>
      </c>
      <c r="E3" s="81"/>
      <c r="F3" s="81"/>
      <c r="G3" s="81"/>
      <c r="H3" s="81"/>
      <c r="I3" s="80" t="s">
        <v>73</v>
      </c>
      <c r="J3" s="80"/>
      <c r="K3" s="80"/>
      <c r="L3" s="80"/>
      <c r="M3" s="80"/>
      <c r="N3" s="80"/>
      <c r="O3" s="80"/>
      <c r="P3" s="19"/>
    </row>
    <row r="4" spans="1:18" s="6" customFormat="1" ht="20.100000000000001" customHeight="1" x14ac:dyDescent="0.2">
      <c r="A4" s="5"/>
      <c r="B4" s="36"/>
      <c r="C4" s="54" t="s">
        <v>41</v>
      </c>
      <c r="D4" s="21" t="s">
        <v>2</v>
      </c>
      <c r="E4" s="21" t="s">
        <v>3</v>
      </c>
      <c r="F4" s="50" t="s">
        <v>4</v>
      </c>
      <c r="G4" s="21" t="s">
        <v>5</v>
      </c>
      <c r="H4" s="50" t="s">
        <v>6</v>
      </c>
      <c r="I4" s="63" t="s">
        <v>7</v>
      </c>
      <c r="J4" s="64" t="s">
        <v>8</v>
      </c>
      <c r="K4" s="63" t="s">
        <v>9</v>
      </c>
      <c r="L4" s="64" t="s">
        <v>10</v>
      </c>
      <c r="M4" s="63" t="s">
        <v>11</v>
      </c>
      <c r="N4" s="64" t="s">
        <v>12</v>
      </c>
      <c r="O4" s="63" t="s">
        <v>13</v>
      </c>
      <c r="P4" s="20" t="s">
        <v>14</v>
      </c>
    </row>
    <row r="5" spans="1:18" s="6" customFormat="1" ht="6.95" customHeight="1" x14ac:dyDescent="0.2">
      <c r="A5" s="5"/>
      <c r="B5" s="36"/>
      <c r="C5" s="55"/>
      <c r="D5" s="21"/>
      <c r="E5" s="21"/>
      <c r="F5" s="21"/>
      <c r="G5" s="21"/>
      <c r="H5" s="21"/>
      <c r="I5" s="63"/>
      <c r="J5" s="63"/>
      <c r="K5" s="63"/>
      <c r="L5" s="63"/>
      <c r="M5" s="63"/>
      <c r="N5" s="63"/>
      <c r="O5" s="63"/>
      <c r="P5" s="22"/>
    </row>
    <row r="6" spans="1:18" s="6" customFormat="1" ht="7.5" customHeight="1" x14ac:dyDescent="0.2">
      <c r="A6" s="16"/>
      <c r="B6" s="40"/>
      <c r="C6" s="58"/>
      <c r="D6" s="23"/>
      <c r="E6" s="23"/>
      <c r="F6" s="23"/>
      <c r="G6" s="23"/>
      <c r="H6" s="23"/>
      <c r="I6" s="66"/>
      <c r="J6" s="66"/>
      <c r="K6" s="66"/>
      <c r="L6" s="66"/>
      <c r="M6" s="66"/>
      <c r="N6" s="66"/>
      <c r="O6" s="66"/>
      <c r="P6" s="23"/>
    </row>
    <row r="7" spans="1:18" s="6" customFormat="1" ht="18" customHeight="1" x14ac:dyDescent="0.2">
      <c r="A7" s="82" t="s">
        <v>18</v>
      </c>
      <c r="B7" s="82"/>
      <c r="C7" s="82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</row>
    <row r="8" spans="1:18" s="6" customFormat="1" ht="6.95" customHeight="1" x14ac:dyDescent="0.2">
      <c r="A8" s="8"/>
      <c r="B8" s="38"/>
      <c r="C8" s="56"/>
      <c r="D8" s="47"/>
      <c r="E8" s="47"/>
      <c r="F8" s="47"/>
      <c r="G8" s="47"/>
      <c r="H8" s="47"/>
      <c r="I8" s="67"/>
      <c r="J8" s="67"/>
      <c r="K8" s="67"/>
      <c r="L8" s="67"/>
      <c r="M8" s="67"/>
      <c r="N8" s="67"/>
      <c r="O8" s="67"/>
      <c r="P8" s="24"/>
    </row>
    <row r="9" spans="1:18" s="7" customFormat="1" ht="15" customHeight="1" x14ac:dyDescent="0.2">
      <c r="A9" s="10" t="s">
        <v>19</v>
      </c>
      <c r="B9" s="37" t="s">
        <v>31</v>
      </c>
      <c r="C9" s="51">
        <v>6000</v>
      </c>
      <c r="D9" s="25"/>
      <c r="E9" s="25"/>
      <c r="F9" s="25"/>
      <c r="G9" s="25"/>
      <c r="H9" s="25"/>
      <c r="I9" s="68">
        <v>857.14285714285711</v>
      </c>
      <c r="J9" s="68">
        <v>857.14285714285711</v>
      </c>
      <c r="K9" s="68">
        <v>857.14285714285711</v>
      </c>
      <c r="L9" s="68">
        <v>857.14285714285711</v>
      </c>
      <c r="M9" s="68">
        <v>857.14285714285711</v>
      </c>
      <c r="N9" s="68">
        <v>857.14285714285711</v>
      </c>
      <c r="O9" s="68">
        <v>857.14285714285711</v>
      </c>
      <c r="P9" s="30">
        <f t="shared" ref="P9:P59" si="0">SUM(D9:O9)</f>
        <v>5999.9999999999991</v>
      </c>
      <c r="Q9" s="43">
        <f t="shared" ref="Q9:Q61" si="1">C9-P9</f>
        <v>0</v>
      </c>
      <c r="R9" s="49">
        <f>Q9/7</f>
        <v>0</v>
      </c>
    </row>
    <row r="10" spans="1:18" s="7" customFormat="1" ht="15" customHeight="1" x14ac:dyDescent="0.2">
      <c r="A10" s="10" t="s">
        <v>20</v>
      </c>
      <c r="B10" s="37" t="s">
        <v>32</v>
      </c>
      <c r="C10" s="51">
        <v>2000</v>
      </c>
      <c r="D10" s="25"/>
      <c r="E10" s="25">
        <v>0</v>
      </c>
      <c r="F10" s="25">
        <v>254.4</v>
      </c>
      <c r="G10" s="25">
        <v>0</v>
      </c>
      <c r="H10" s="25">
        <v>190.8</v>
      </c>
      <c r="I10" s="68">
        <v>222.1142857142857</v>
      </c>
      <c r="J10" s="68">
        <v>222.1142857142857</v>
      </c>
      <c r="K10" s="68">
        <v>222.1142857142857</v>
      </c>
      <c r="L10" s="68">
        <v>222.1142857142857</v>
      </c>
      <c r="M10" s="68">
        <v>222.1142857142857</v>
      </c>
      <c r="N10" s="68">
        <v>222.1142857142857</v>
      </c>
      <c r="O10" s="68">
        <v>222.1142857142857</v>
      </c>
      <c r="P10" s="30">
        <f t="shared" si="0"/>
        <v>1999.9999999999995</v>
      </c>
      <c r="Q10" s="43">
        <f t="shared" si="1"/>
        <v>0</v>
      </c>
      <c r="R10" s="49">
        <f t="shared" ref="R10:R61" si="2">Q10/7</f>
        <v>0</v>
      </c>
    </row>
    <row r="11" spans="1:18" s="7" customFormat="1" ht="15" customHeight="1" x14ac:dyDescent="0.2">
      <c r="A11" s="10" t="s">
        <v>21</v>
      </c>
      <c r="B11" s="37" t="s">
        <v>33</v>
      </c>
      <c r="C11" s="51">
        <v>170000</v>
      </c>
      <c r="D11" s="25">
        <v>1026.7</v>
      </c>
      <c r="E11" s="25">
        <v>4729</v>
      </c>
      <c r="F11" s="25">
        <v>19673.650000000001</v>
      </c>
      <c r="G11" s="25">
        <v>4695.3999999999996</v>
      </c>
      <c r="H11" s="25">
        <v>7681.57</v>
      </c>
      <c r="I11" s="68">
        <v>18884.811428571429</v>
      </c>
      <c r="J11" s="68">
        <v>18884.811428571429</v>
      </c>
      <c r="K11" s="68">
        <v>18884.811428571429</v>
      </c>
      <c r="L11" s="68">
        <v>18884.811428571429</v>
      </c>
      <c r="M11" s="68">
        <v>18884.811428571429</v>
      </c>
      <c r="N11" s="68">
        <v>18884.811428571429</v>
      </c>
      <c r="O11" s="68">
        <v>18884.811428571429</v>
      </c>
      <c r="P11" s="30">
        <f t="shared" si="0"/>
        <v>170000.00000000003</v>
      </c>
      <c r="Q11" s="43">
        <f t="shared" si="1"/>
        <v>0</v>
      </c>
      <c r="R11" s="49">
        <f t="shared" si="2"/>
        <v>0</v>
      </c>
    </row>
    <row r="12" spans="1:18" s="7" customFormat="1" ht="15" customHeight="1" x14ac:dyDescent="0.2">
      <c r="A12" s="10" t="s">
        <v>22</v>
      </c>
      <c r="B12" s="37" t="s">
        <v>33</v>
      </c>
      <c r="C12" s="51">
        <v>5000</v>
      </c>
      <c r="D12" s="25">
        <v>1632.4</v>
      </c>
      <c r="E12" s="25">
        <v>356.55</v>
      </c>
      <c r="F12" s="25">
        <v>296.89999999999998</v>
      </c>
      <c r="G12" s="25">
        <v>185.6</v>
      </c>
      <c r="H12" s="25">
        <v>535</v>
      </c>
      <c r="I12" s="68">
        <v>284.79285714285714</v>
      </c>
      <c r="J12" s="68">
        <v>284.79285714285714</v>
      </c>
      <c r="K12" s="68">
        <v>284.79285714285714</v>
      </c>
      <c r="L12" s="68">
        <v>284.79285714285714</v>
      </c>
      <c r="M12" s="68">
        <v>284.79285714285714</v>
      </c>
      <c r="N12" s="68">
        <v>284.79285714285714</v>
      </c>
      <c r="O12" s="68">
        <v>284.79285714285714</v>
      </c>
      <c r="P12" s="30">
        <f t="shared" si="0"/>
        <v>5000</v>
      </c>
      <c r="Q12" s="43">
        <f t="shared" si="1"/>
        <v>0</v>
      </c>
      <c r="R12" s="49">
        <f t="shared" si="2"/>
        <v>0</v>
      </c>
    </row>
    <row r="13" spans="1:18" s="7" customFormat="1" ht="8.25" customHeight="1" x14ac:dyDescent="0.2">
      <c r="A13" s="10"/>
      <c r="B13" s="37"/>
      <c r="C13" s="51"/>
      <c r="D13" s="31"/>
      <c r="E13" s="31"/>
      <c r="F13" s="31"/>
      <c r="G13" s="31"/>
      <c r="H13" s="31"/>
      <c r="I13" s="71"/>
      <c r="J13" s="71"/>
      <c r="K13" s="71"/>
      <c r="L13" s="71"/>
      <c r="M13" s="71"/>
      <c r="N13" s="71"/>
      <c r="O13" s="71"/>
      <c r="P13" s="30">
        <f t="shared" si="0"/>
        <v>0</v>
      </c>
      <c r="Q13" s="43">
        <f t="shared" si="1"/>
        <v>0</v>
      </c>
      <c r="R13" s="49">
        <f t="shared" si="2"/>
        <v>0</v>
      </c>
    </row>
    <row r="14" spans="1:18" s="7" customFormat="1" ht="15" customHeight="1" x14ac:dyDescent="0.2">
      <c r="A14" s="10" t="s">
        <v>23</v>
      </c>
      <c r="B14" s="37" t="s">
        <v>23</v>
      </c>
      <c r="C14" s="51">
        <v>25000</v>
      </c>
      <c r="D14" s="25">
        <v>1306.33</v>
      </c>
      <c r="E14" s="25">
        <v>0</v>
      </c>
      <c r="F14" s="25">
        <v>101.75</v>
      </c>
      <c r="G14" s="25">
        <v>2989.71</v>
      </c>
      <c r="H14" s="25">
        <v>0</v>
      </c>
      <c r="I14" s="68">
        <v>2943.1728571428571</v>
      </c>
      <c r="J14" s="68">
        <v>2943.1728571428571</v>
      </c>
      <c r="K14" s="68">
        <v>2943.1728571428571</v>
      </c>
      <c r="L14" s="68">
        <v>2943.1728571428571</v>
      </c>
      <c r="M14" s="68">
        <v>2943.1728571428571</v>
      </c>
      <c r="N14" s="68">
        <v>2943.1728571428571</v>
      </c>
      <c r="O14" s="68">
        <v>2943.1728571428571</v>
      </c>
      <c r="P14" s="30">
        <f t="shared" si="0"/>
        <v>25000</v>
      </c>
      <c r="Q14" s="43">
        <f t="shared" si="1"/>
        <v>0</v>
      </c>
      <c r="R14" s="49">
        <f t="shared" si="2"/>
        <v>0</v>
      </c>
    </row>
    <row r="15" spans="1:18" s="7" customFormat="1" ht="15" customHeight="1" x14ac:dyDescent="0.2">
      <c r="A15" s="10" t="s">
        <v>24</v>
      </c>
      <c r="B15" s="37" t="s">
        <v>23</v>
      </c>
      <c r="C15" s="51">
        <v>80000</v>
      </c>
      <c r="D15" s="25"/>
      <c r="E15" s="25"/>
      <c r="F15" s="25"/>
      <c r="G15" s="25"/>
      <c r="H15" s="25"/>
      <c r="I15" s="68"/>
      <c r="J15" s="68"/>
      <c r="K15" s="68"/>
      <c r="L15" s="68"/>
      <c r="M15" s="68"/>
      <c r="N15" s="68"/>
      <c r="O15" s="68">
        <v>80000</v>
      </c>
      <c r="P15" s="30">
        <f t="shared" si="0"/>
        <v>80000</v>
      </c>
      <c r="Q15" s="43">
        <f t="shared" si="1"/>
        <v>0</v>
      </c>
      <c r="R15" s="49">
        <f t="shared" si="2"/>
        <v>0</v>
      </c>
    </row>
    <row r="16" spans="1:18" s="7" customFormat="1" ht="15" customHeight="1" x14ac:dyDescent="0.2">
      <c r="A16" s="10" t="s">
        <v>25</v>
      </c>
      <c r="B16" s="37" t="s">
        <v>34</v>
      </c>
      <c r="C16" s="51">
        <v>36000</v>
      </c>
      <c r="D16" s="25"/>
      <c r="E16" s="25">
        <v>11154.82</v>
      </c>
      <c r="F16" s="25">
        <v>12409.76</v>
      </c>
      <c r="G16" s="25">
        <v>5853.79</v>
      </c>
      <c r="H16" s="25">
        <v>0</v>
      </c>
      <c r="I16" s="68"/>
      <c r="J16" s="68"/>
      <c r="K16" s="68"/>
      <c r="L16" s="68"/>
      <c r="M16" s="68"/>
      <c r="N16" s="68"/>
      <c r="O16" s="68"/>
      <c r="P16" s="30">
        <f t="shared" si="0"/>
        <v>29418.370000000003</v>
      </c>
      <c r="Q16" s="75">
        <f t="shared" si="1"/>
        <v>6581.6299999999974</v>
      </c>
      <c r="R16" s="49">
        <f t="shared" si="2"/>
        <v>940.2328571428568</v>
      </c>
    </row>
    <row r="17" spans="1:18" s="7" customFormat="1" ht="15" customHeight="1" x14ac:dyDescent="0.2">
      <c r="A17" s="10" t="s">
        <v>46</v>
      </c>
      <c r="B17" s="37" t="s">
        <v>34</v>
      </c>
      <c r="C17" s="51">
        <v>36000</v>
      </c>
      <c r="D17" s="25"/>
      <c r="E17" s="25"/>
      <c r="F17" s="25"/>
      <c r="G17" s="25"/>
      <c r="H17" s="25"/>
      <c r="I17" s="68"/>
      <c r="J17" s="68"/>
      <c r="K17" s="68"/>
      <c r="L17" s="68"/>
      <c r="M17" s="68">
        <v>36000</v>
      </c>
      <c r="N17" s="68"/>
      <c r="O17" s="68"/>
      <c r="P17" s="30">
        <f t="shared" si="0"/>
        <v>36000</v>
      </c>
      <c r="Q17" s="43">
        <f t="shared" si="1"/>
        <v>0</v>
      </c>
      <c r="R17" s="49">
        <f t="shared" si="2"/>
        <v>0</v>
      </c>
    </row>
    <row r="18" spans="1:18" s="7" customFormat="1" ht="15" customHeight="1" x14ac:dyDescent="0.2">
      <c r="A18" s="10" t="s">
        <v>47</v>
      </c>
      <c r="B18" s="37" t="s">
        <v>35</v>
      </c>
      <c r="C18" s="51">
        <v>160000</v>
      </c>
      <c r="D18" s="25"/>
      <c r="E18" s="25"/>
      <c r="F18" s="25"/>
      <c r="G18" s="25"/>
      <c r="H18" s="25"/>
      <c r="I18" s="68"/>
      <c r="J18" s="68">
        <v>57000</v>
      </c>
      <c r="K18" s="68"/>
      <c r="L18" s="68">
        <v>70000</v>
      </c>
      <c r="M18" s="68"/>
      <c r="N18" s="68"/>
      <c r="O18" s="76">
        <v>33000</v>
      </c>
      <c r="P18" s="30">
        <f t="shared" si="0"/>
        <v>160000</v>
      </c>
      <c r="Q18" s="43"/>
      <c r="R18" s="49">
        <f t="shared" si="2"/>
        <v>0</v>
      </c>
    </row>
    <row r="19" spans="1:18" s="7" customFormat="1" ht="15" customHeight="1" x14ac:dyDescent="0.2">
      <c r="A19" s="10" t="s">
        <v>48</v>
      </c>
      <c r="B19" s="37" t="s">
        <v>35</v>
      </c>
      <c r="C19" s="51">
        <v>65000</v>
      </c>
      <c r="D19" s="25"/>
      <c r="E19" s="25"/>
      <c r="F19" s="25"/>
      <c r="G19" s="25"/>
      <c r="H19" s="25"/>
      <c r="I19" s="68"/>
      <c r="J19" s="68"/>
      <c r="K19" s="68"/>
      <c r="L19" s="68"/>
      <c r="M19" s="68"/>
      <c r="N19" s="68"/>
      <c r="O19" s="78">
        <v>65000</v>
      </c>
      <c r="P19" s="30">
        <f t="shared" si="0"/>
        <v>65000</v>
      </c>
      <c r="Q19" s="43">
        <f t="shared" si="1"/>
        <v>0</v>
      </c>
      <c r="R19" s="49">
        <f t="shared" si="2"/>
        <v>0</v>
      </c>
    </row>
    <row r="20" spans="1:18" s="7" customFormat="1" ht="15" customHeight="1" x14ac:dyDescent="0.2">
      <c r="A20" s="10" t="s">
        <v>76</v>
      </c>
      <c r="B20" s="37" t="s">
        <v>34</v>
      </c>
      <c r="C20" s="51">
        <v>260000</v>
      </c>
      <c r="D20" s="25"/>
      <c r="E20" s="25">
        <v>-2000</v>
      </c>
      <c r="F20" s="25">
        <v>-4000</v>
      </c>
      <c r="G20" s="25"/>
      <c r="H20" s="25"/>
      <c r="I20" s="68">
        <f>24667.5+5141.14+73412.82</f>
        <v>103221.46</v>
      </c>
      <c r="J20" s="68">
        <v>162778.53999999998</v>
      </c>
      <c r="K20" s="68"/>
      <c r="L20" s="68"/>
      <c r="M20" s="68"/>
      <c r="N20" s="68"/>
      <c r="O20" s="68"/>
      <c r="P20" s="30">
        <f t="shared" si="0"/>
        <v>260000</v>
      </c>
      <c r="Q20" s="43">
        <f t="shared" si="1"/>
        <v>0</v>
      </c>
      <c r="R20" s="49">
        <f t="shared" si="2"/>
        <v>0</v>
      </c>
    </row>
    <row r="21" spans="1:18" s="7" customFormat="1" ht="15" customHeight="1" x14ac:dyDescent="0.2">
      <c r="A21" s="10" t="s">
        <v>77</v>
      </c>
      <c r="B21" s="37" t="s">
        <v>34</v>
      </c>
      <c r="C21" s="51">
        <v>59700</v>
      </c>
      <c r="D21" s="25"/>
      <c r="E21" s="25"/>
      <c r="F21" s="25"/>
      <c r="G21" s="25"/>
      <c r="H21" s="25"/>
      <c r="I21" s="68">
        <v>17867.2</v>
      </c>
      <c r="J21" s="68">
        <v>41832.800000000003</v>
      </c>
      <c r="K21" s="68"/>
      <c r="L21" s="68"/>
      <c r="M21" s="68"/>
      <c r="N21" s="68"/>
      <c r="O21" s="68"/>
      <c r="P21" s="30">
        <f t="shared" si="0"/>
        <v>59700</v>
      </c>
      <c r="Q21" s="43">
        <f t="shared" si="1"/>
        <v>0</v>
      </c>
      <c r="R21" s="49">
        <f t="shared" si="2"/>
        <v>0</v>
      </c>
    </row>
    <row r="22" spans="1:18" s="7" customFormat="1" ht="15" customHeight="1" x14ac:dyDescent="0.2">
      <c r="A22" s="10" t="s">
        <v>26</v>
      </c>
      <c r="B22" s="37" t="s">
        <v>34</v>
      </c>
      <c r="C22" s="51">
        <v>30000</v>
      </c>
      <c r="D22" s="25"/>
      <c r="E22" s="25"/>
      <c r="F22" s="25"/>
      <c r="G22" s="25"/>
      <c r="H22" s="25"/>
      <c r="I22" s="68"/>
      <c r="J22" s="68"/>
      <c r="K22" s="68"/>
      <c r="L22" s="68"/>
      <c r="M22" s="68"/>
      <c r="N22" s="68"/>
      <c r="O22" s="76">
        <v>30000</v>
      </c>
      <c r="P22" s="30">
        <f t="shared" si="0"/>
        <v>30000</v>
      </c>
      <c r="Q22" s="43">
        <f t="shared" si="1"/>
        <v>0</v>
      </c>
      <c r="R22" s="49">
        <f t="shared" si="2"/>
        <v>0</v>
      </c>
    </row>
    <row r="23" spans="1:18" s="7" customFormat="1" ht="25.5" x14ac:dyDescent="0.2">
      <c r="A23" s="17" t="s">
        <v>49</v>
      </c>
      <c r="B23" s="37" t="s">
        <v>35</v>
      </c>
      <c r="C23" s="51">
        <v>80000</v>
      </c>
      <c r="D23" s="25"/>
      <c r="E23" s="25"/>
      <c r="F23" s="25"/>
      <c r="G23" s="25"/>
      <c r="H23" s="25"/>
      <c r="I23" s="68"/>
      <c r="J23" s="68"/>
      <c r="K23" s="68"/>
      <c r="L23" s="68"/>
      <c r="M23" s="68"/>
      <c r="N23" s="68"/>
      <c r="O23" s="76">
        <v>80000</v>
      </c>
      <c r="P23" s="30">
        <f t="shared" si="0"/>
        <v>80000</v>
      </c>
      <c r="Q23" s="43">
        <f t="shared" si="1"/>
        <v>0</v>
      </c>
      <c r="R23" s="49">
        <f t="shared" si="2"/>
        <v>0</v>
      </c>
    </row>
    <row r="24" spans="1:18" s="7" customFormat="1" ht="15" customHeight="1" x14ac:dyDescent="0.2">
      <c r="A24" s="10" t="s">
        <v>78</v>
      </c>
      <c r="B24" s="37" t="s">
        <v>34</v>
      </c>
      <c r="C24" s="51">
        <v>15000</v>
      </c>
      <c r="D24" s="25"/>
      <c r="E24" s="25">
        <v>-6000</v>
      </c>
      <c r="F24" s="25">
        <v>0</v>
      </c>
      <c r="G24" s="25">
        <v>0</v>
      </c>
      <c r="H24" s="25">
        <v>-3000</v>
      </c>
      <c r="I24" s="68"/>
      <c r="J24" s="68"/>
      <c r="K24" s="68"/>
      <c r="L24" s="68"/>
      <c r="M24" s="68">
        <v>24000</v>
      </c>
      <c r="N24" s="68"/>
      <c r="O24" s="68"/>
      <c r="P24" s="30">
        <f t="shared" si="0"/>
        <v>15000</v>
      </c>
      <c r="Q24" s="43">
        <f t="shared" si="1"/>
        <v>0</v>
      </c>
      <c r="R24" s="49">
        <f t="shared" si="2"/>
        <v>0</v>
      </c>
    </row>
    <row r="25" spans="1:18" s="7" customFormat="1" ht="15" customHeight="1" x14ac:dyDescent="0.2">
      <c r="A25" s="10" t="s">
        <v>36</v>
      </c>
      <c r="B25" s="37" t="s">
        <v>35</v>
      </c>
      <c r="C25" s="51">
        <v>90000</v>
      </c>
      <c r="D25" s="25"/>
      <c r="E25" s="25"/>
      <c r="F25" s="25"/>
      <c r="G25" s="25"/>
      <c r="H25" s="25"/>
      <c r="I25" s="68"/>
      <c r="J25" s="68"/>
      <c r="K25" s="68">
        <v>35000</v>
      </c>
      <c r="L25" s="68"/>
      <c r="M25" s="68"/>
      <c r="N25" s="68"/>
      <c r="O25" s="76">
        <v>55000</v>
      </c>
      <c r="P25" s="30">
        <f t="shared" si="0"/>
        <v>90000</v>
      </c>
      <c r="Q25" s="43">
        <f t="shared" si="1"/>
        <v>0</v>
      </c>
      <c r="R25" s="49">
        <f t="shared" si="2"/>
        <v>0</v>
      </c>
    </row>
    <row r="26" spans="1:18" s="7" customFormat="1" ht="15" customHeight="1" x14ac:dyDescent="0.2">
      <c r="A26" s="10" t="s">
        <v>69</v>
      </c>
      <c r="B26" s="37" t="s">
        <v>35</v>
      </c>
      <c r="C26" s="45">
        <v>55000</v>
      </c>
      <c r="D26" s="25"/>
      <c r="E26" s="25"/>
      <c r="F26" s="25"/>
      <c r="G26" s="25"/>
      <c r="H26" s="25"/>
      <c r="I26" s="68"/>
      <c r="J26" s="68"/>
      <c r="K26" s="68"/>
      <c r="L26" s="68"/>
      <c r="M26" s="68"/>
      <c r="N26" s="68"/>
      <c r="O26" s="76">
        <v>55000</v>
      </c>
      <c r="P26" s="30">
        <f t="shared" si="0"/>
        <v>55000</v>
      </c>
      <c r="Q26" s="43">
        <f t="shared" si="1"/>
        <v>0</v>
      </c>
      <c r="R26" s="49">
        <f t="shared" si="2"/>
        <v>0</v>
      </c>
    </row>
    <row r="27" spans="1:18" s="7" customFormat="1" ht="15" customHeight="1" x14ac:dyDescent="0.2">
      <c r="A27" s="10" t="s">
        <v>50</v>
      </c>
      <c r="B27" s="37" t="s">
        <v>34</v>
      </c>
      <c r="C27" s="51">
        <v>40000</v>
      </c>
      <c r="D27" s="25"/>
      <c r="E27" s="25"/>
      <c r="F27" s="25"/>
      <c r="G27" s="25"/>
      <c r="H27" s="25"/>
      <c r="I27" s="68"/>
      <c r="J27" s="68"/>
      <c r="K27" s="68"/>
      <c r="L27" s="68"/>
      <c r="M27" s="68"/>
      <c r="N27" s="68"/>
      <c r="O27" s="76">
        <v>40000</v>
      </c>
      <c r="P27" s="30">
        <f t="shared" si="0"/>
        <v>40000</v>
      </c>
      <c r="Q27" s="43">
        <f t="shared" si="1"/>
        <v>0</v>
      </c>
      <c r="R27" s="49">
        <f t="shared" si="2"/>
        <v>0</v>
      </c>
    </row>
    <row r="28" spans="1:18" s="7" customFormat="1" ht="15" customHeight="1" x14ac:dyDescent="0.2">
      <c r="A28" s="10" t="s">
        <v>27</v>
      </c>
      <c r="B28" s="37" t="s">
        <v>34</v>
      </c>
      <c r="C28" s="51">
        <v>19000</v>
      </c>
      <c r="D28" s="25"/>
      <c r="E28" s="25">
        <v>-2000</v>
      </c>
      <c r="F28" s="25">
        <v>0</v>
      </c>
      <c r="G28" s="25">
        <v>0</v>
      </c>
      <c r="H28" s="25">
        <v>-2000</v>
      </c>
      <c r="I28" s="68"/>
      <c r="J28" s="68"/>
      <c r="K28" s="68"/>
      <c r="L28" s="68"/>
      <c r="M28" s="68">
        <v>23000</v>
      </c>
      <c r="N28" s="68"/>
      <c r="O28" s="68"/>
      <c r="P28" s="30">
        <f t="shared" si="0"/>
        <v>19000</v>
      </c>
      <c r="Q28" s="43">
        <f t="shared" si="1"/>
        <v>0</v>
      </c>
      <c r="R28" s="49">
        <f t="shared" si="2"/>
        <v>0</v>
      </c>
    </row>
    <row r="29" spans="1:18" s="7" customFormat="1" ht="15" customHeight="1" x14ac:dyDescent="0.2">
      <c r="A29" s="10" t="s">
        <v>51</v>
      </c>
      <c r="B29" s="37" t="s">
        <v>35</v>
      </c>
      <c r="C29" s="51">
        <v>35000</v>
      </c>
      <c r="D29" s="25">
        <v>600</v>
      </c>
      <c r="E29" s="25">
        <v>385</v>
      </c>
      <c r="F29" s="25">
        <v>1505</v>
      </c>
      <c r="G29" s="25">
        <v>795</v>
      </c>
      <c r="H29" s="25">
        <v>6365</v>
      </c>
      <c r="I29" s="68">
        <v>3621.4285714285716</v>
      </c>
      <c r="J29" s="68">
        <v>3621.4285714285716</v>
      </c>
      <c r="K29" s="68">
        <v>3621.4285714285716</v>
      </c>
      <c r="L29" s="68">
        <v>3621.4285714285716</v>
      </c>
      <c r="M29" s="68">
        <v>3621.4285714285716</v>
      </c>
      <c r="N29" s="68">
        <v>3621.4285714285716</v>
      </c>
      <c r="O29" s="68">
        <v>3621.4285714285716</v>
      </c>
      <c r="P29" s="30">
        <f t="shared" si="0"/>
        <v>35000.000000000007</v>
      </c>
      <c r="Q29" s="43">
        <f t="shared" si="1"/>
        <v>0</v>
      </c>
      <c r="R29" s="49">
        <f t="shared" si="2"/>
        <v>0</v>
      </c>
    </row>
    <row r="30" spans="1:18" s="7" customFormat="1" ht="15" customHeight="1" x14ac:dyDescent="0.2">
      <c r="A30" s="10" t="s">
        <v>52</v>
      </c>
      <c r="B30" s="37" t="s">
        <v>35</v>
      </c>
      <c r="C30" s="51">
        <v>35000</v>
      </c>
      <c r="D30" s="25"/>
      <c r="E30" s="25">
        <v>6069.14</v>
      </c>
      <c r="F30" s="25">
        <v>87.3</v>
      </c>
      <c r="G30" s="25"/>
      <c r="H30" s="25"/>
      <c r="I30" s="68">
        <v>4120.5085714285715</v>
      </c>
      <c r="J30" s="68">
        <v>4120.5085714285715</v>
      </c>
      <c r="K30" s="68">
        <v>4120.5085714285715</v>
      </c>
      <c r="L30" s="68">
        <v>4120.5085714285715</v>
      </c>
      <c r="M30" s="68">
        <v>4120.5085714285715</v>
      </c>
      <c r="N30" s="68">
        <v>4120.5085714285715</v>
      </c>
      <c r="O30" s="68">
        <v>4120.5085714285715</v>
      </c>
      <c r="P30" s="30">
        <f t="shared" si="0"/>
        <v>35000</v>
      </c>
      <c r="Q30" s="43">
        <f t="shared" si="1"/>
        <v>0</v>
      </c>
      <c r="R30" s="49">
        <f t="shared" si="2"/>
        <v>0</v>
      </c>
    </row>
    <row r="31" spans="1:18" s="7" customFormat="1" ht="15" customHeight="1" x14ac:dyDescent="0.2">
      <c r="A31" s="10" t="s">
        <v>72</v>
      </c>
      <c r="B31" s="37" t="s">
        <v>34</v>
      </c>
      <c r="C31" s="51">
        <v>0</v>
      </c>
      <c r="D31" s="25"/>
      <c r="E31" s="25"/>
      <c r="F31" s="25"/>
      <c r="G31" s="25"/>
      <c r="H31" s="25"/>
      <c r="I31" s="68"/>
      <c r="J31" s="68"/>
      <c r="K31" s="68"/>
      <c r="L31" s="68"/>
      <c r="M31" s="68"/>
      <c r="N31" s="68"/>
      <c r="O31" s="68"/>
      <c r="P31" s="30">
        <f t="shared" si="0"/>
        <v>0</v>
      </c>
      <c r="Q31" s="43">
        <f t="shared" si="1"/>
        <v>0</v>
      </c>
      <c r="R31" s="49">
        <f t="shared" si="2"/>
        <v>0</v>
      </c>
    </row>
    <row r="32" spans="1:18" s="7" customFormat="1" ht="15" customHeight="1" x14ac:dyDescent="0.2">
      <c r="A32" s="10" t="s">
        <v>37</v>
      </c>
      <c r="B32" s="37" t="s">
        <v>35</v>
      </c>
      <c r="C32" s="51">
        <v>70000</v>
      </c>
      <c r="D32" s="25"/>
      <c r="E32" s="25">
        <v>0</v>
      </c>
      <c r="F32" s="25">
        <v>4280.49</v>
      </c>
      <c r="G32" s="25">
        <v>0</v>
      </c>
      <c r="H32" s="25">
        <v>1544.38</v>
      </c>
      <c r="I32" s="68"/>
      <c r="J32" s="68"/>
      <c r="K32" s="68"/>
      <c r="L32" s="68"/>
      <c r="M32" s="68"/>
      <c r="N32" s="68"/>
      <c r="O32" s="76">
        <v>64175.13</v>
      </c>
      <c r="P32" s="30">
        <f t="shared" si="0"/>
        <v>70000</v>
      </c>
      <c r="Q32" s="43">
        <f t="shared" si="1"/>
        <v>0</v>
      </c>
      <c r="R32" s="49">
        <f t="shared" si="2"/>
        <v>0</v>
      </c>
    </row>
    <row r="33" spans="1:18" s="7" customFormat="1" ht="15" customHeight="1" x14ac:dyDescent="0.2">
      <c r="A33" s="10" t="s">
        <v>53</v>
      </c>
      <c r="B33" s="37" t="s">
        <v>35</v>
      </c>
      <c r="C33" s="51">
        <v>100000</v>
      </c>
      <c r="D33" s="25"/>
      <c r="E33" s="25"/>
      <c r="F33" s="25"/>
      <c r="G33" s="25"/>
      <c r="H33" s="25"/>
      <c r="I33" s="68"/>
      <c r="J33" s="68"/>
      <c r="K33" s="68"/>
      <c r="L33" s="68"/>
      <c r="M33" s="68"/>
      <c r="N33" s="68"/>
      <c r="O33" s="76">
        <v>100000</v>
      </c>
      <c r="P33" s="30">
        <f t="shared" si="0"/>
        <v>100000</v>
      </c>
      <c r="Q33" s="43">
        <f t="shared" si="1"/>
        <v>0</v>
      </c>
      <c r="R33" s="49">
        <f t="shared" si="2"/>
        <v>0</v>
      </c>
    </row>
    <row r="34" spans="1:18" s="7" customFormat="1" ht="15" customHeight="1" x14ac:dyDescent="0.2">
      <c r="A34" s="10" t="s">
        <v>75</v>
      </c>
      <c r="B34" s="37" t="s">
        <v>34</v>
      </c>
      <c r="C34" s="51">
        <v>0</v>
      </c>
      <c r="D34" s="25"/>
      <c r="E34" s="25"/>
      <c r="F34" s="25"/>
      <c r="G34" s="25">
        <v>0</v>
      </c>
      <c r="H34" s="25">
        <v>1509.31</v>
      </c>
      <c r="I34" s="68"/>
      <c r="J34" s="68"/>
      <c r="K34" s="68"/>
      <c r="L34" s="68"/>
      <c r="M34" s="68"/>
      <c r="N34" s="68"/>
      <c r="O34" s="68"/>
      <c r="P34" s="30"/>
      <c r="Q34" s="43"/>
      <c r="R34" s="49">
        <f t="shared" si="2"/>
        <v>0</v>
      </c>
    </row>
    <row r="35" spans="1:18" s="7" customFormat="1" ht="15" customHeight="1" x14ac:dyDescent="0.2">
      <c r="A35" s="10" t="s">
        <v>54</v>
      </c>
      <c r="B35" s="37" t="s">
        <v>34</v>
      </c>
      <c r="C35" s="51">
        <v>100000</v>
      </c>
      <c r="D35" s="25"/>
      <c r="E35" s="25">
        <v>77066.990000000005</v>
      </c>
      <c r="F35" s="25">
        <v>23998.9</v>
      </c>
      <c r="G35" s="25"/>
      <c r="H35" s="25"/>
      <c r="I35" s="68"/>
      <c r="J35" s="68"/>
      <c r="K35" s="68"/>
      <c r="L35" s="68"/>
      <c r="M35" s="68"/>
      <c r="N35" s="68"/>
      <c r="O35" s="68"/>
      <c r="P35" s="30">
        <f t="shared" si="0"/>
        <v>101065.89000000001</v>
      </c>
      <c r="Q35" s="77">
        <f t="shared" si="1"/>
        <v>-1065.890000000014</v>
      </c>
      <c r="R35" s="49">
        <f t="shared" si="2"/>
        <v>-152.270000000002</v>
      </c>
    </row>
    <row r="36" spans="1:18" s="7" customFormat="1" ht="15" customHeight="1" x14ac:dyDescent="0.2">
      <c r="A36" s="10" t="s">
        <v>55</v>
      </c>
      <c r="B36" s="37" t="s">
        <v>35</v>
      </c>
      <c r="C36" s="51">
        <v>60000</v>
      </c>
      <c r="D36" s="25"/>
      <c r="E36" s="25">
        <v>2478</v>
      </c>
      <c r="F36" s="25">
        <v>15030</v>
      </c>
      <c r="G36" s="25"/>
      <c r="H36" s="25"/>
      <c r="I36" s="68"/>
      <c r="J36" s="68"/>
      <c r="K36" s="68"/>
      <c r="L36" s="68"/>
      <c r="M36" s="68"/>
      <c r="N36" s="68"/>
      <c r="O36" s="76">
        <v>42492</v>
      </c>
      <c r="P36" s="30">
        <f t="shared" si="0"/>
        <v>60000</v>
      </c>
      <c r="Q36" s="43">
        <f t="shared" si="1"/>
        <v>0</v>
      </c>
      <c r="R36" s="49">
        <f t="shared" si="2"/>
        <v>0</v>
      </c>
    </row>
    <row r="37" spans="1:18" s="7" customFormat="1" ht="15" customHeight="1" x14ac:dyDescent="0.2">
      <c r="A37" s="10" t="s">
        <v>56</v>
      </c>
      <c r="B37" s="37" t="s">
        <v>35</v>
      </c>
      <c r="C37" s="51">
        <v>80000</v>
      </c>
      <c r="D37" s="25"/>
      <c r="E37" s="25">
        <v>21870.959999999999</v>
      </c>
      <c r="F37" s="25">
        <v>9770</v>
      </c>
      <c r="G37" s="25"/>
      <c r="H37" s="25"/>
      <c r="I37" s="68"/>
      <c r="J37" s="68"/>
      <c r="K37" s="68"/>
      <c r="L37" s="68"/>
      <c r="M37" s="68"/>
      <c r="N37" s="68"/>
      <c r="O37" s="76">
        <v>48359.040000000001</v>
      </c>
      <c r="P37" s="30">
        <f t="shared" si="0"/>
        <v>80000</v>
      </c>
      <c r="Q37" s="43">
        <f t="shared" si="1"/>
        <v>0</v>
      </c>
      <c r="R37" s="49">
        <f t="shared" si="2"/>
        <v>0</v>
      </c>
    </row>
    <row r="38" spans="1:18" s="7" customFormat="1" ht="15" customHeight="1" x14ac:dyDescent="0.2">
      <c r="A38" s="10" t="s">
        <v>59</v>
      </c>
      <c r="B38" s="37" t="s">
        <v>34</v>
      </c>
      <c r="C38" s="51">
        <v>90000</v>
      </c>
      <c r="D38" s="25"/>
      <c r="E38" s="25"/>
      <c r="F38" s="25"/>
      <c r="G38" s="25"/>
      <c r="H38" s="25"/>
      <c r="I38" s="68">
        <v>23187.02</v>
      </c>
      <c r="J38" s="68">
        <v>66812.98</v>
      </c>
      <c r="K38" s="68"/>
      <c r="L38" s="68"/>
      <c r="M38" s="68"/>
      <c r="N38" s="68"/>
      <c r="O38" s="68"/>
      <c r="P38" s="30">
        <f t="shared" si="0"/>
        <v>90000</v>
      </c>
      <c r="Q38" s="43">
        <f t="shared" si="1"/>
        <v>0</v>
      </c>
      <c r="R38" s="49">
        <f t="shared" si="2"/>
        <v>0</v>
      </c>
    </row>
    <row r="39" spans="1:18" s="7" customFormat="1" ht="15" customHeight="1" x14ac:dyDescent="0.2">
      <c r="A39" s="10" t="s">
        <v>57</v>
      </c>
      <c r="B39" s="37" t="s">
        <v>35</v>
      </c>
      <c r="C39" s="51">
        <v>100000</v>
      </c>
      <c r="D39" s="25"/>
      <c r="E39" s="25"/>
      <c r="F39" s="61"/>
      <c r="G39" s="25"/>
      <c r="H39" s="25"/>
      <c r="I39" s="68"/>
      <c r="J39" s="68"/>
      <c r="K39" s="68"/>
      <c r="L39" s="68"/>
      <c r="M39" s="68"/>
      <c r="N39" s="68"/>
      <c r="O39" s="76">
        <v>100000</v>
      </c>
      <c r="P39" s="30">
        <f t="shared" si="0"/>
        <v>100000</v>
      </c>
      <c r="Q39" s="43">
        <f t="shared" si="1"/>
        <v>0</v>
      </c>
      <c r="R39" s="49">
        <f t="shared" si="2"/>
        <v>0</v>
      </c>
    </row>
    <row r="40" spans="1:18" s="7" customFormat="1" ht="15" customHeight="1" x14ac:dyDescent="0.2">
      <c r="A40" s="10" t="s">
        <v>58</v>
      </c>
      <c r="B40" s="37" t="s">
        <v>35</v>
      </c>
      <c r="C40" s="51">
        <v>90000</v>
      </c>
      <c r="D40" s="25"/>
      <c r="E40" s="25"/>
      <c r="F40" s="61"/>
      <c r="G40" s="25"/>
      <c r="H40" s="25"/>
      <c r="I40" s="68"/>
      <c r="J40" s="68"/>
      <c r="K40" s="68">
        <v>66000</v>
      </c>
      <c r="L40" s="68"/>
      <c r="M40" s="68"/>
      <c r="N40" s="68"/>
      <c r="O40" s="76">
        <v>24000</v>
      </c>
      <c r="P40" s="30">
        <f t="shared" si="0"/>
        <v>90000</v>
      </c>
      <c r="Q40" s="43">
        <f t="shared" si="1"/>
        <v>0</v>
      </c>
      <c r="R40" s="49">
        <f t="shared" si="2"/>
        <v>0</v>
      </c>
    </row>
    <row r="41" spans="1:18" s="7" customFormat="1" ht="15" customHeight="1" x14ac:dyDescent="0.2">
      <c r="A41" s="10" t="s">
        <v>60</v>
      </c>
      <c r="B41" s="37" t="s">
        <v>34</v>
      </c>
      <c r="C41" s="51">
        <v>20000</v>
      </c>
      <c r="D41" s="25"/>
      <c r="E41" s="25"/>
      <c r="F41" s="25"/>
      <c r="G41" s="25"/>
      <c r="H41" s="25"/>
      <c r="I41" s="68"/>
      <c r="J41" s="68"/>
      <c r="K41" s="68"/>
      <c r="L41" s="68"/>
      <c r="M41" s="68"/>
      <c r="N41" s="68"/>
      <c r="O41" s="76">
        <v>20000</v>
      </c>
      <c r="P41" s="30">
        <f t="shared" si="0"/>
        <v>20000</v>
      </c>
      <c r="Q41" s="43">
        <f t="shared" si="1"/>
        <v>0</v>
      </c>
      <c r="R41" s="49">
        <f t="shared" si="2"/>
        <v>0</v>
      </c>
    </row>
    <row r="42" spans="1:18" s="7" customFormat="1" ht="15" customHeight="1" x14ac:dyDescent="0.2">
      <c r="A42" s="10" t="s">
        <v>38</v>
      </c>
      <c r="B42" s="37" t="s">
        <v>35</v>
      </c>
      <c r="C42" s="51">
        <v>60000</v>
      </c>
      <c r="D42" s="25"/>
      <c r="E42" s="25"/>
      <c r="F42" s="25"/>
      <c r="G42" s="25"/>
      <c r="H42" s="25"/>
      <c r="I42" s="68"/>
      <c r="J42" s="68"/>
      <c r="K42" s="68"/>
      <c r="L42" s="68"/>
      <c r="M42" s="68"/>
      <c r="N42" s="68"/>
      <c r="O42" s="76">
        <v>60000</v>
      </c>
      <c r="P42" s="30">
        <f t="shared" si="0"/>
        <v>60000</v>
      </c>
      <c r="Q42" s="43">
        <f t="shared" si="1"/>
        <v>0</v>
      </c>
      <c r="R42" s="49">
        <f t="shared" si="2"/>
        <v>0</v>
      </c>
    </row>
    <row r="43" spans="1:18" s="6" customFormat="1" ht="15" customHeight="1" x14ac:dyDescent="0.2">
      <c r="A43" s="10" t="s">
        <v>45</v>
      </c>
      <c r="B43" s="37" t="s">
        <v>34</v>
      </c>
      <c r="C43" s="51">
        <v>18000</v>
      </c>
      <c r="D43" s="25"/>
      <c r="E43" s="25"/>
      <c r="F43" s="25"/>
      <c r="G43" s="25"/>
      <c r="H43" s="25"/>
      <c r="I43" s="68"/>
      <c r="J43" s="68"/>
      <c r="K43" s="68"/>
      <c r="L43" s="68"/>
      <c r="M43" s="68"/>
      <c r="N43" s="68"/>
      <c r="O43" s="78">
        <v>18000</v>
      </c>
      <c r="P43" s="30">
        <f t="shared" si="0"/>
        <v>18000</v>
      </c>
      <c r="Q43" s="43">
        <f t="shared" si="1"/>
        <v>0</v>
      </c>
      <c r="R43" s="49">
        <f t="shared" si="2"/>
        <v>0</v>
      </c>
    </row>
    <row r="44" spans="1:18" s="6" customFormat="1" ht="15" customHeight="1" x14ac:dyDescent="0.2">
      <c r="A44" s="10" t="s">
        <v>61</v>
      </c>
      <c r="B44" s="37" t="s">
        <v>35</v>
      </c>
      <c r="C44" s="51">
        <v>15000</v>
      </c>
      <c r="D44" s="25"/>
      <c r="E44" s="25"/>
      <c r="F44" s="25"/>
      <c r="G44" s="25"/>
      <c r="H44" s="25"/>
      <c r="I44" s="68"/>
      <c r="J44" s="68"/>
      <c r="K44" s="68"/>
      <c r="L44" s="68"/>
      <c r="M44" s="68"/>
      <c r="N44" s="68"/>
      <c r="O44" s="78">
        <v>15000</v>
      </c>
      <c r="P44" s="30">
        <f t="shared" si="0"/>
        <v>15000</v>
      </c>
      <c r="Q44" s="43">
        <f t="shared" si="1"/>
        <v>0</v>
      </c>
      <c r="R44" s="49">
        <f t="shared" si="2"/>
        <v>0</v>
      </c>
    </row>
    <row r="45" spans="1:18" s="6" customFormat="1" ht="15" customHeight="1" x14ac:dyDescent="0.2">
      <c r="A45" s="10" t="s">
        <v>62</v>
      </c>
      <c r="B45" s="37" t="s">
        <v>35</v>
      </c>
      <c r="C45" s="51">
        <v>15000</v>
      </c>
      <c r="D45" s="25"/>
      <c r="E45" s="25"/>
      <c r="F45" s="25"/>
      <c r="G45" s="25"/>
      <c r="H45" s="25"/>
      <c r="I45" s="68"/>
      <c r="J45" s="68"/>
      <c r="K45" s="68"/>
      <c r="L45" s="68"/>
      <c r="M45" s="68"/>
      <c r="N45" s="68"/>
      <c r="O45" s="78">
        <v>15000</v>
      </c>
      <c r="P45" s="30">
        <f t="shared" si="0"/>
        <v>15000</v>
      </c>
      <c r="Q45" s="43">
        <f t="shared" si="1"/>
        <v>0</v>
      </c>
      <c r="R45" s="49">
        <f t="shared" si="2"/>
        <v>0</v>
      </c>
    </row>
    <row r="46" spans="1:18" s="6" customFormat="1" ht="15" customHeight="1" x14ac:dyDescent="0.2">
      <c r="A46" s="10" t="s">
        <v>39</v>
      </c>
      <c r="B46" s="37" t="s">
        <v>34</v>
      </c>
      <c r="C46" s="51">
        <v>90000</v>
      </c>
      <c r="D46" s="25"/>
      <c r="E46" s="25">
        <v>0</v>
      </c>
      <c r="F46" s="25">
        <v>-4000</v>
      </c>
      <c r="G46" s="25"/>
      <c r="H46" s="25"/>
      <c r="I46" s="68"/>
      <c r="J46" s="68"/>
      <c r="K46" s="68">
        <v>94000</v>
      </c>
      <c r="L46" s="68"/>
      <c r="M46" s="68"/>
      <c r="N46" s="68"/>
      <c r="O46" s="68"/>
      <c r="P46" s="30">
        <f t="shared" si="0"/>
        <v>90000</v>
      </c>
      <c r="Q46" s="43">
        <f t="shared" si="1"/>
        <v>0</v>
      </c>
      <c r="R46" s="49">
        <f t="shared" si="2"/>
        <v>0</v>
      </c>
    </row>
    <row r="47" spans="1:18" s="6" customFormat="1" ht="15" customHeight="1" x14ac:dyDescent="0.2">
      <c r="A47" s="10" t="s">
        <v>63</v>
      </c>
      <c r="B47" s="37" t="s">
        <v>35</v>
      </c>
      <c r="C47" s="51">
        <v>80000</v>
      </c>
      <c r="D47" s="25"/>
      <c r="E47" s="25"/>
      <c r="F47" s="25"/>
      <c r="G47" s="25"/>
      <c r="H47" s="25"/>
      <c r="I47" s="68"/>
      <c r="J47" s="68"/>
      <c r="K47" s="68">
        <v>45000</v>
      </c>
      <c r="L47" s="68"/>
      <c r="M47" s="68"/>
      <c r="N47" s="68"/>
      <c r="O47" s="76">
        <v>35000</v>
      </c>
      <c r="P47" s="30">
        <f t="shared" si="0"/>
        <v>80000</v>
      </c>
      <c r="Q47" s="43">
        <f t="shared" si="1"/>
        <v>0</v>
      </c>
      <c r="R47" s="49">
        <f t="shared" si="2"/>
        <v>0</v>
      </c>
    </row>
    <row r="48" spans="1:18" s="6" customFormat="1" ht="15" customHeight="1" x14ac:dyDescent="0.2">
      <c r="A48" s="10" t="s">
        <v>64</v>
      </c>
      <c r="B48" s="37" t="s">
        <v>34</v>
      </c>
      <c r="C48" s="51">
        <v>15000</v>
      </c>
      <c r="D48" s="25"/>
      <c r="E48" s="25"/>
      <c r="F48" s="25"/>
      <c r="G48" s="25"/>
      <c r="H48" s="25"/>
      <c r="I48" s="68"/>
      <c r="J48" s="68"/>
      <c r="K48" s="68"/>
      <c r="L48" s="68"/>
      <c r="M48" s="68"/>
      <c r="N48" s="68"/>
      <c r="O48" s="76">
        <v>15000</v>
      </c>
      <c r="P48" s="30">
        <f t="shared" si="0"/>
        <v>15000</v>
      </c>
      <c r="Q48" s="43">
        <f t="shared" si="1"/>
        <v>0</v>
      </c>
      <c r="R48" s="49">
        <f t="shared" si="2"/>
        <v>0</v>
      </c>
    </row>
    <row r="49" spans="1:18" s="6" customFormat="1" ht="15" customHeight="1" x14ac:dyDescent="0.2">
      <c r="A49" s="10" t="s">
        <v>70</v>
      </c>
      <c r="B49" s="37" t="s">
        <v>35</v>
      </c>
      <c r="C49" s="51">
        <v>80000</v>
      </c>
      <c r="D49" s="25"/>
      <c r="E49" s="25"/>
      <c r="F49" s="25"/>
      <c r="G49" s="25"/>
      <c r="H49" s="25"/>
      <c r="I49" s="68"/>
      <c r="J49" s="68"/>
      <c r="K49" s="68"/>
      <c r="L49" s="68"/>
      <c r="M49" s="68"/>
      <c r="N49" s="68"/>
      <c r="O49" s="76">
        <v>80000</v>
      </c>
      <c r="P49" s="30">
        <f t="shared" si="0"/>
        <v>80000</v>
      </c>
      <c r="Q49" s="43">
        <f t="shared" si="1"/>
        <v>0</v>
      </c>
      <c r="R49" s="49">
        <f t="shared" si="2"/>
        <v>0</v>
      </c>
    </row>
    <row r="50" spans="1:18" s="7" customFormat="1" ht="15" customHeight="1" x14ac:dyDescent="0.2">
      <c r="A50" s="10" t="s">
        <v>71</v>
      </c>
      <c r="B50" s="37" t="s">
        <v>35</v>
      </c>
      <c r="C50" s="51">
        <v>60000</v>
      </c>
      <c r="D50" s="25"/>
      <c r="E50" s="25"/>
      <c r="F50" s="25"/>
      <c r="G50" s="25"/>
      <c r="H50" s="25"/>
      <c r="I50" s="68"/>
      <c r="J50" s="68"/>
      <c r="K50" s="68"/>
      <c r="L50" s="68"/>
      <c r="M50" s="68"/>
      <c r="N50" s="68"/>
      <c r="O50" s="76">
        <v>60000</v>
      </c>
      <c r="P50" s="30">
        <f t="shared" si="0"/>
        <v>60000</v>
      </c>
      <c r="Q50" s="43">
        <f t="shared" si="1"/>
        <v>0</v>
      </c>
      <c r="R50" s="49">
        <f t="shared" si="2"/>
        <v>0</v>
      </c>
    </row>
    <row r="51" spans="1:18" s="7" customFormat="1" ht="15" customHeight="1" x14ac:dyDescent="0.2">
      <c r="A51" s="10" t="s">
        <v>28</v>
      </c>
      <c r="B51" s="37" t="s">
        <v>34</v>
      </c>
      <c r="C51" s="51">
        <v>22000</v>
      </c>
      <c r="D51" s="25"/>
      <c r="E51" s="25"/>
      <c r="F51" s="25"/>
      <c r="G51" s="25">
        <v>23474.76</v>
      </c>
      <c r="H51" s="25">
        <v>2597.9</v>
      </c>
      <c r="I51" s="68"/>
      <c r="J51" s="68"/>
      <c r="K51" s="68"/>
      <c r="L51" s="68"/>
      <c r="M51" s="68"/>
      <c r="N51" s="68"/>
      <c r="O51" s="68"/>
      <c r="P51" s="30">
        <f t="shared" si="0"/>
        <v>26072.66</v>
      </c>
      <c r="Q51" s="77">
        <f t="shared" si="1"/>
        <v>-4072.66</v>
      </c>
      <c r="R51" s="49">
        <f t="shared" si="2"/>
        <v>-581.80857142857144</v>
      </c>
    </row>
    <row r="52" spans="1:18" s="7" customFormat="1" ht="15" customHeight="1" x14ac:dyDescent="0.2">
      <c r="A52" s="10" t="s">
        <v>65</v>
      </c>
      <c r="B52" s="37" t="s">
        <v>35</v>
      </c>
      <c r="C52" s="51">
        <v>35000</v>
      </c>
      <c r="D52" s="25"/>
      <c r="E52" s="25"/>
      <c r="F52" s="25"/>
      <c r="G52" s="25"/>
      <c r="H52" s="25"/>
      <c r="I52" s="68"/>
      <c r="J52" s="68"/>
      <c r="K52" s="68"/>
      <c r="L52" s="68"/>
      <c r="M52" s="68"/>
      <c r="N52" s="68"/>
      <c r="O52" s="78">
        <v>35000</v>
      </c>
      <c r="P52" s="30">
        <f t="shared" si="0"/>
        <v>35000</v>
      </c>
      <c r="Q52" s="43">
        <f t="shared" si="1"/>
        <v>0</v>
      </c>
      <c r="R52" s="49">
        <f t="shared" si="2"/>
        <v>0</v>
      </c>
    </row>
    <row r="53" spans="1:18" s="7" customFormat="1" ht="15" customHeight="1" x14ac:dyDescent="0.2">
      <c r="A53" s="10" t="s">
        <v>66</v>
      </c>
      <c r="B53" s="37" t="s">
        <v>35</v>
      </c>
      <c r="C53" s="51">
        <v>25000</v>
      </c>
      <c r="D53" s="25"/>
      <c r="E53" s="25"/>
      <c r="F53" s="25"/>
      <c r="G53" s="25"/>
      <c r="H53" s="25"/>
      <c r="I53" s="68"/>
      <c r="J53" s="68"/>
      <c r="K53" s="68"/>
      <c r="L53" s="68"/>
      <c r="M53" s="68"/>
      <c r="N53" s="68"/>
      <c r="O53" s="78">
        <v>25000</v>
      </c>
      <c r="P53" s="30">
        <f t="shared" si="0"/>
        <v>25000</v>
      </c>
      <c r="Q53" s="43">
        <f t="shared" si="1"/>
        <v>0</v>
      </c>
      <c r="R53" s="49">
        <f t="shared" si="2"/>
        <v>0</v>
      </c>
    </row>
    <row r="54" spans="1:18" s="7" customFormat="1" ht="15" customHeight="1" x14ac:dyDescent="0.2">
      <c r="A54" s="10" t="s">
        <v>74</v>
      </c>
      <c r="B54" s="37" t="s">
        <v>34</v>
      </c>
      <c r="C54" s="51">
        <v>0</v>
      </c>
      <c r="D54" s="25"/>
      <c r="E54" s="25"/>
      <c r="F54" s="25"/>
      <c r="G54" s="25">
        <v>14797.6</v>
      </c>
      <c r="H54" s="25">
        <v>4273.79</v>
      </c>
      <c r="I54" s="68"/>
      <c r="J54" s="68"/>
      <c r="K54" s="68"/>
      <c r="L54" s="68"/>
      <c r="M54" s="68"/>
      <c r="N54" s="68"/>
      <c r="O54" s="68"/>
      <c r="P54" s="30"/>
      <c r="Q54" s="43"/>
      <c r="R54" s="49">
        <f t="shared" si="2"/>
        <v>0</v>
      </c>
    </row>
    <row r="55" spans="1:18" s="7" customFormat="1" ht="15" customHeight="1" x14ac:dyDescent="0.2">
      <c r="A55" s="10" t="s">
        <v>68</v>
      </c>
      <c r="B55" s="37" t="s">
        <v>34</v>
      </c>
      <c r="C55" s="51">
        <v>25000</v>
      </c>
      <c r="D55" s="25">
        <v>14121</v>
      </c>
      <c r="E55" s="25">
        <v>3142.81</v>
      </c>
      <c r="F55" s="25">
        <v>160.91</v>
      </c>
      <c r="G55" s="25"/>
      <c r="H55" s="25"/>
      <c r="I55" s="68"/>
      <c r="J55" s="68"/>
      <c r="K55" s="68"/>
      <c r="L55" s="68"/>
      <c r="M55" s="68"/>
      <c r="N55" s="68"/>
      <c r="O55" s="68"/>
      <c r="P55" s="30">
        <f t="shared" si="0"/>
        <v>17424.72</v>
      </c>
      <c r="Q55" s="74">
        <f t="shared" si="1"/>
        <v>7575.2799999999988</v>
      </c>
      <c r="R55" s="49">
        <f t="shared" si="2"/>
        <v>1082.1828571428571</v>
      </c>
    </row>
    <row r="56" spans="1:18" s="7" customFormat="1" ht="15" customHeight="1" x14ac:dyDescent="0.2">
      <c r="A56" s="10" t="s">
        <v>42</v>
      </c>
      <c r="B56" s="37" t="s">
        <v>67</v>
      </c>
      <c r="C56" s="51">
        <v>25000</v>
      </c>
      <c r="D56" s="25"/>
      <c r="E56" s="25"/>
      <c r="F56" s="25"/>
      <c r="G56" s="25"/>
      <c r="H56" s="25"/>
      <c r="I56" s="68"/>
      <c r="J56" s="68"/>
      <c r="K56" s="68"/>
      <c r="L56" s="68"/>
      <c r="M56" s="68"/>
      <c r="N56" s="68"/>
      <c r="O56" s="78">
        <v>25000</v>
      </c>
      <c r="P56" s="30">
        <f t="shared" si="0"/>
        <v>25000</v>
      </c>
      <c r="Q56" s="43">
        <f t="shared" si="1"/>
        <v>0</v>
      </c>
      <c r="R56" s="49">
        <f t="shared" si="2"/>
        <v>0</v>
      </c>
    </row>
    <row r="57" spans="1:18" s="7" customFormat="1" ht="15" customHeight="1" x14ac:dyDescent="0.2">
      <c r="A57" s="10"/>
      <c r="B57" s="37"/>
      <c r="C57" s="51"/>
      <c r="D57" s="32"/>
      <c r="E57" s="32"/>
      <c r="F57" s="32"/>
      <c r="G57" s="32"/>
      <c r="H57" s="32"/>
      <c r="I57" s="72"/>
      <c r="J57" s="72"/>
      <c r="K57" s="72"/>
      <c r="L57" s="72"/>
      <c r="M57" s="72"/>
      <c r="N57" s="72"/>
      <c r="O57" s="72"/>
      <c r="P57" s="30"/>
      <c r="R57" s="49"/>
    </row>
    <row r="58" spans="1:18" s="7" customFormat="1" ht="15" customHeight="1" x14ac:dyDescent="0.2">
      <c r="A58" s="10" t="s">
        <v>40</v>
      </c>
      <c r="B58" s="37" t="s">
        <v>34</v>
      </c>
      <c r="C58" s="51">
        <v>30000</v>
      </c>
      <c r="D58" s="25"/>
      <c r="E58" s="25"/>
      <c r="F58" s="25"/>
      <c r="G58" s="25">
        <v>0</v>
      </c>
      <c r="H58" s="25">
        <v>6301.15</v>
      </c>
      <c r="I58" s="68">
        <v>3385.5499999999997</v>
      </c>
      <c r="J58" s="68">
        <v>3385.5499999999997</v>
      </c>
      <c r="K58" s="68">
        <v>3385.5499999999997</v>
      </c>
      <c r="L58" s="68">
        <v>3385.5499999999997</v>
      </c>
      <c r="M58" s="68">
        <v>3385.5499999999997</v>
      </c>
      <c r="N58" s="68">
        <v>3385.5499999999997</v>
      </c>
      <c r="O58" s="68">
        <v>3385.5499999999997</v>
      </c>
      <c r="P58" s="30">
        <f t="shared" si="0"/>
        <v>29999.999999999996</v>
      </c>
      <c r="Q58" s="43">
        <f t="shared" si="1"/>
        <v>0</v>
      </c>
      <c r="R58" s="49">
        <f t="shared" si="2"/>
        <v>0</v>
      </c>
    </row>
    <row r="59" spans="1:18" s="7" customFormat="1" ht="15" customHeight="1" x14ac:dyDescent="0.2">
      <c r="A59" s="10" t="s">
        <v>44</v>
      </c>
      <c r="B59" s="37" t="s">
        <v>33</v>
      </c>
      <c r="C59" s="51">
        <v>50000</v>
      </c>
      <c r="D59" s="25"/>
      <c r="E59" s="25"/>
      <c r="F59" s="25"/>
      <c r="G59" s="25"/>
      <c r="H59" s="25">
        <v>21213.599999999999</v>
      </c>
      <c r="I59" s="68">
        <v>28786.400000000001</v>
      </c>
      <c r="J59" s="68"/>
      <c r="K59" s="68"/>
      <c r="L59" s="68"/>
      <c r="M59" s="68"/>
      <c r="N59" s="68"/>
      <c r="O59" s="68"/>
      <c r="P59" s="30">
        <f t="shared" si="0"/>
        <v>50000</v>
      </c>
      <c r="Q59" s="43">
        <f t="shared" si="1"/>
        <v>0</v>
      </c>
      <c r="R59" s="49">
        <f t="shared" si="2"/>
        <v>0</v>
      </c>
    </row>
    <row r="60" spans="1:18" s="7" customFormat="1" ht="9.75" customHeight="1" x14ac:dyDescent="0.2">
      <c r="A60" s="10"/>
      <c r="B60" s="37"/>
      <c r="C60" s="51"/>
      <c r="D60" s="31"/>
      <c r="E60" s="31"/>
      <c r="F60" s="31"/>
      <c r="G60" s="31"/>
      <c r="H60" s="31"/>
      <c r="I60" s="71"/>
      <c r="J60" s="71"/>
      <c r="K60" s="71"/>
      <c r="L60" s="71"/>
      <c r="M60" s="71"/>
      <c r="N60" s="71"/>
      <c r="O60" s="71"/>
      <c r="P60" s="30"/>
      <c r="Q60" s="44"/>
      <c r="R60" s="49"/>
    </row>
    <row r="61" spans="1:18" s="6" customFormat="1" ht="15" customHeight="1" x14ac:dyDescent="0.2">
      <c r="A61" s="10" t="s">
        <v>29</v>
      </c>
      <c r="B61" s="37" t="s">
        <v>34</v>
      </c>
      <c r="C61" s="51">
        <v>115300</v>
      </c>
      <c r="D61" s="25"/>
      <c r="E61" s="25"/>
      <c r="F61" s="25"/>
      <c r="G61" s="25"/>
      <c r="H61" s="25"/>
      <c r="I61" s="68"/>
      <c r="J61" s="68"/>
      <c r="K61" s="68"/>
      <c r="L61" s="68"/>
      <c r="M61" s="68"/>
      <c r="N61" s="68"/>
      <c r="O61" s="76">
        <v>115300</v>
      </c>
      <c r="P61" s="26">
        <f t="shared" ref="P61" si="3">SUM(D61:O61)</f>
        <v>115300</v>
      </c>
      <c r="Q61" s="43">
        <f t="shared" si="1"/>
        <v>0</v>
      </c>
      <c r="R61" s="49">
        <f t="shared" si="2"/>
        <v>0</v>
      </c>
    </row>
    <row r="62" spans="1:18" s="7" customFormat="1" ht="6.95" customHeight="1" x14ac:dyDescent="0.2">
      <c r="A62" s="10"/>
      <c r="B62" s="37"/>
      <c r="C62" s="51"/>
      <c r="D62" s="27"/>
      <c r="E62" s="27"/>
      <c r="F62" s="27"/>
      <c r="G62" s="27"/>
      <c r="H62" s="27"/>
      <c r="I62" s="65"/>
      <c r="J62" s="65"/>
      <c r="K62" s="65"/>
      <c r="L62" s="65"/>
      <c r="M62" s="65"/>
      <c r="N62" s="65"/>
      <c r="O62" s="65"/>
      <c r="P62" s="30"/>
    </row>
    <row r="63" spans="1:18" s="6" customFormat="1" ht="15" customHeight="1" x14ac:dyDescent="0.2">
      <c r="A63" s="11" t="str">
        <f>"TOTAL "&amp;A7</f>
        <v>TOTAL MARKETING/TOURISM PROMOTION</v>
      </c>
      <c r="B63" s="39"/>
      <c r="C63" s="57">
        <f t="shared" ref="C63:P63" si="4">SUM(C9:C61)</f>
        <v>2774000</v>
      </c>
      <c r="D63" s="28">
        <f t="shared" si="4"/>
        <v>18686.43</v>
      </c>
      <c r="E63" s="28">
        <f t="shared" si="4"/>
        <v>117253.26999999999</v>
      </c>
      <c r="F63" s="28">
        <f t="shared" si="4"/>
        <v>79569.060000000012</v>
      </c>
      <c r="G63" s="28">
        <f t="shared" si="4"/>
        <v>52791.859999999993</v>
      </c>
      <c r="H63" s="28">
        <f t="shared" si="4"/>
        <v>47212.5</v>
      </c>
      <c r="I63" s="69">
        <f t="shared" si="4"/>
        <v>207381.60142857142</v>
      </c>
      <c r="J63" s="69">
        <f t="shared" si="4"/>
        <v>362743.84142857138</v>
      </c>
      <c r="K63" s="69">
        <f t="shared" si="4"/>
        <v>274319.52142857143</v>
      </c>
      <c r="L63" s="69">
        <f t="shared" si="4"/>
        <v>104319.52142857142</v>
      </c>
      <c r="M63" s="69">
        <f t="shared" si="4"/>
        <v>117319.52142857142</v>
      </c>
      <c r="N63" s="69">
        <f t="shared" si="4"/>
        <v>34319.521428571432</v>
      </c>
      <c r="O63" s="69">
        <f t="shared" si="4"/>
        <v>1369645.6914285715</v>
      </c>
      <c r="P63" s="28">
        <f t="shared" si="4"/>
        <v>2764981.6400000006</v>
      </c>
      <c r="Q63" s="44">
        <f>SUM(Q9:Q62)</f>
        <v>9018.3599999999824</v>
      </c>
      <c r="R63" s="43"/>
    </row>
    <row r="64" spans="1:18" s="6" customFormat="1" ht="6.95" customHeight="1" x14ac:dyDescent="0.2">
      <c r="A64" s="9"/>
      <c r="B64" s="41"/>
      <c r="C64" s="59"/>
      <c r="D64" s="48"/>
      <c r="E64" s="48"/>
      <c r="F64" s="48"/>
      <c r="G64" s="48"/>
      <c r="H64" s="48"/>
      <c r="I64" s="70"/>
      <c r="J64" s="70"/>
      <c r="K64" s="70"/>
      <c r="L64" s="70"/>
      <c r="M64" s="70"/>
      <c r="N64" s="70"/>
      <c r="O64" s="70"/>
      <c r="P64" s="29"/>
      <c r="Q64" s="7"/>
    </row>
  </sheetData>
  <autoFilter ref="A4:P64"/>
  <mergeCells count="4">
    <mergeCell ref="A1:P1"/>
    <mergeCell ref="I3:O3"/>
    <mergeCell ref="D3:H3"/>
    <mergeCell ref="A7:P7"/>
  </mergeCells>
  <phoneticPr fontId="2" type="noConversion"/>
  <printOptions horizontalCentered="1"/>
  <pageMargins left="0.19685039370078741" right="0.19685039370078741" top="0.19685039370078741" bottom="0.31496062992125984" header="0.51181102362204722" footer="0.11811023622047245"/>
  <pageSetup paperSize="8" scale="78" orientation="landscape" cellComments="asDisplayed" r:id="rId1"/>
  <headerFooter alignWithMargins="0">
    <oddFooter>&amp;R&amp;N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Q117"/>
  <sheetViews>
    <sheetView showGridLines="0" topLeftCell="A97" zoomScale="85" zoomScaleNormal="85" workbookViewId="0">
      <selection activeCell="T50" sqref="T50"/>
    </sheetView>
  </sheetViews>
  <sheetFormatPr defaultColWidth="9.140625" defaultRowHeight="12.75" x14ac:dyDescent="0.2"/>
  <cols>
    <col min="1" max="2" width="9.140625" style="1"/>
    <col min="3" max="3" width="11.5703125" style="1" bestFit="1" customWidth="1"/>
    <col min="4" max="4" width="9.140625" style="1"/>
    <col min="5" max="5" width="9.140625" style="1" customWidth="1"/>
    <col min="6" max="16384" width="9.140625" style="1"/>
  </cols>
  <sheetData>
    <row r="1" spans="1:17" ht="35.1" customHeight="1" x14ac:dyDescent="0.2">
      <c r="A1" s="79" t="s">
        <v>15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17" s="2" customFormat="1" x14ac:dyDescent="0.2">
      <c r="A2" s="85"/>
      <c r="B2" s="85"/>
      <c r="C2" s="85"/>
      <c r="D2" s="85"/>
      <c r="E2" s="85"/>
      <c r="F2" s="85"/>
      <c r="G2" s="85"/>
      <c r="H2" s="85"/>
      <c r="Q2" s="3"/>
    </row>
    <row r="4" spans="1:17" s="13" customFormat="1" ht="20.100000000000001" customHeight="1" x14ac:dyDescent="0.2">
      <c r="A4" s="84" t="s">
        <v>0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</row>
    <row r="22" spans="1:17" s="13" customFormat="1" ht="20.100000000000001" customHeight="1" x14ac:dyDescent="0.2">
      <c r="A22" s="84" t="s">
        <v>1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</row>
    <row r="25" spans="1:17" x14ac:dyDescent="0.2">
      <c r="C25" s="14" t="str">
        <f>'Budget Tracking for 2017'!D4</f>
        <v>JAN</v>
      </c>
      <c r="D25" s="14" t="str">
        <f>'Budget Tracking for 2017'!E4</f>
        <v>FEB</v>
      </c>
      <c r="E25" s="14" t="str">
        <f>'Budget Tracking for 2017'!F4</f>
        <v>MAR</v>
      </c>
      <c r="F25" s="14" t="str">
        <f>'Budget Tracking for 2017'!G4</f>
        <v>APR</v>
      </c>
      <c r="G25" s="14" t="str">
        <f>'Budget Tracking for 2017'!H4</f>
        <v>MAY</v>
      </c>
      <c r="H25" s="14" t="str">
        <f>'Budget Tracking for 2017'!I4</f>
        <v>JUN</v>
      </c>
      <c r="I25" s="14" t="str">
        <f>'Budget Tracking for 2017'!J4</f>
        <v>JUL</v>
      </c>
      <c r="J25" s="14" t="str">
        <f>'Budget Tracking for 2017'!K4</f>
        <v>AUG</v>
      </c>
      <c r="K25" s="14" t="str">
        <f>'Budget Tracking for 2017'!L4</f>
        <v>SEP</v>
      </c>
      <c r="L25" s="14" t="str">
        <f>'Budget Tracking for 2017'!M4</f>
        <v>OCT</v>
      </c>
      <c r="M25" s="14" t="str">
        <f>'Budget Tracking for 2017'!N4</f>
        <v>NOV</v>
      </c>
      <c r="N25" s="14" t="str">
        <f>'Budget Tracking for 2017'!O4</f>
        <v>DEC</v>
      </c>
      <c r="O25" s="14" t="str">
        <f>'Budget Tracking for 2017'!P4</f>
        <v>YEAR</v>
      </c>
    </row>
    <row r="26" spans="1:17" x14ac:dyDescent="0.2">
      <c r="B26" s="1" t="e">
        <f>'Budget Tracking for 2017'!#REF!</f>
        <v>#REF!</v>
      </c>
      <c r="C26" s="15" t="e">
        <f>'Budget Tracking for 2017'!#REF!</f>
        <v>#REF!</v>
      </c>
      <c r="D26" s="15" t="e">
        <f>'Budget Tracking for 2017'!#REF!</f>
        <v>#REF!</v>
      </c>
      <c r="E26" s="15" t="e">
        <f>'Budget Tracking for 2017'!#REF!</f>
        <v>#REF!</v>
      </c>
      <c r="F26" s="15" t="e">
        <f>'Budget Tracking for 2017'!#REF!</f>
        <v>#REF!</v>
      </c>
      <c r="G26" s="15" t="e">
        <f>'Budget Tracking for 2017'!#REF!</f>
        <v>#REF!</v>
      </c>
      <c r="H26" s="15" t="e">
        <f>'Budget Tracking for 2017'!#REF!</f>
        <v>#REF!</v>
      </c>
      <c r="I26" s="15" t="e">
        <f>'Budget Tracking for 2017'!#REF!</f>
        <v>#REF!</v>
      </c>
      <c r="J26" s="15" t="e">
        <f>'Budget Tracking for 2017'!#REF!</f>
        <v>#REF!</v>
      </c>
      <c r="K26" s="15" t="e">
        <f>'Budget Tracking for 2017'!#REF!</f>
        <v>#REF!</v>
      </c>
      <c r="L26" s="15" t="e">
        <f>'Budget Tracking for 2017'!#REF!</f>
        <v>#REF!</v>
      </c>
      <c r="M26" s="15" t="e">
        <f>'Budget Tracking for 2017'!#REF!</f>
        <v>#REF!</v>
      </c>
      <c r="N26" s="15" t="e">
        <f>'Budget Tracking for 2017'!#REF!</f>
        <v>#REF!</v>
      </c>
      <c r="O26" s="15" t="e">
        <f>'Budget Tracking for 2017'!#REF!</f>
        <v>#REF!</v>
      </c>
    </row>
    <row r="27" spans="1:17" x14ac:dyDescent="0.2">
      <c r="B27" s="1" t="e">
        <f>'Budget Tracking for 2017'!#REF!</f>
        <v>#REF!</v>
      </c>
      <c r="C27" s="15" t="e">
        <f>'Budget Tracking for 2017'!#REF!</f>
        <v>#REF!</v>
      </c>
      <c r="D27" s="15" t="e">
        <f>'Budget Tracking for 2017'!#REF!</f>
        <v>#REF!</v>
      </c>
      <c r="E27" s="15" t="e">
        <f>'Budget Tracking for 2017'!#REF!</f>
        <v>#REF!</v>
      </c>
      <c r="F27" s="15" t="e">
        <f>'Budget Tracking for 2017'!#REF!</f>
        <v>#REF!</v>
      </c>
      <c r="G27" s="15" t="e">
        <f>'Budget Tracking for 2017'!#REF!</f>
        <v>#REF!</v>
      </c>
      <c r="H27" s="15" t="e">
        <f>'Budget Tracking for 2017'!#REF!</f>
        <v>#REF!</v>
      </c>
      <c r="I27" s="15" t="e">
        <f>'Budget Tracking for 2017'!#REF!</f>
        <v>#REF!</v>
      </c>
      <c r="J27" s="15" t="e">
        <f>'Budget Tracking for 2017'!#REF!</f>
        <v>#REF!</v>
      </c>
      <c r="K27" s="15" t="e">
        <f>'Budget Tracking for 2017'!#REF!</f>
        <v>#REF!</v>
      </c>
      <c r="L27" s="15" t="e">
        <f>'Budget Tracking for 2017'!#REF!</f>
        <v>#REF!</v>
      </c>
      <c r="M27" s="15" t="e">
        <f>'Budget Tracking for 2017'!#REF!</f>
        <v>#REF!</v>
      </c>
      <c r="N27" s="15" t="e">
        <f>'Budget Tracking for 2017'!#REF!</f>
        <v>#REF!</v>
      </c>
      <c r="O27" s="15" t="e">
        <f>'Budget Tracking for 2017'!#REF!</f>
        <v>#REF!</v>
      </c>
    </row>
    <row r="28" spans="1:17" x14ac:dyDescent="0.2">
      <c r="B28" s="1" t="str">
        <f>'Budget Tracking for 2017'!A7</f>
        <v>MARKETING/TOURISM PROMOTION</v>
      </c>
      <c r="C28" s="15">
        <f>'Budget Tracking for 2017'!D63</f>
        <v>18686.43</v>
      </c>
      <c r="D28" s="15">
        <f>'Budget Tracking for 2017'!E63</f>
        <v>117253.26999999999</v>
      </c>
      <c r="E28" s="15">
        <f>'Budget Tracking for 2017'!F63</f>
        <v>79569.060000000012</v>
      </c>
      <c r="F28" s="15">
        <f>'Budget Tracking for 2017'!G63</f>
        <v>52791.859999999993</v>
      </c>
      <c r="G28" s="15">
        <f>'Budget Tracking for 2017'!H63</f>
        <v>47212.5</v>
      </c>
      <c r="H28" s="15">
        <f>'Budget Tracking for 2017'!I63</f>
        <v>207381.60142857142</v>
      </c>
      <c r="I28" s="15">
        <f>'Budget Tracking for 2017'!J63</f>
        <v>362743.84142857138</v>
      </c>
      <c r="J28" s="15">
        <f>'Budget Tracking for 2017'!K63</f>
        <v>274319.52142857143</v>
      </c>
      <c r="K28" s="15">
        <f>'Budget Tracking for 2017'!L63</f>
        <v>104319.52142857142</v>
      </c>
      <c r="L28" s="15">
        <f>'Budget Tracking for 2017'!M63</f>
        <v>117319.52142857142</v>
      </c>
      <c r="M28" s="15">
        <f>'Budget Tracking for 2017'!N63</f>
        <v>34319.521428571432</v>
      </c>
      <c r="N28" s="15">
        <f>'Budget Tracking for 2017'!O63</f>
        <v>1369645.6914285715</v>
      </c>
      <c r="O28" s="15">
        <f>'Budget Tracking for 2017'!P63</f>
        <v>2764981.6400000006</v>
      </c>
    </row>
    <row r="29" spans="1:17" x14ac:dyDescent="0.2">
      <c r="B29" s="1" t="e">
        <f>'Budget Tracking for 2017'!#REF!</f>
        <v>#REF!</v>
      </c>
      <c r="C29" s="15" t="e">
        <f>'Budget Tracking for 2017'!#REF!</f>
        <v>#REF!</v>
      </c>
      <c r="D29" s="15" t="e">
        <f>'Budget Tracking for 2017'!#REF!</f>
        <v>#REF!</v>
      </c>
      <c r="E29" s="15" t="e">
        <f>'Budget Tracking for 2017'!#REF!</f>
        <v>#REF!</v>
      </c>
      <c r="F29" s="15" t="e">
        <f>'Budget Tracking for 2017'!#REF!</f>
        <v>#REF!</v>
      </c>
      <c r="G29" s="15" t="e">
        <f>'Budget Tracking for 2017'!#REF!</f>
        <v>#REF!</v>
      </c>
      <c r="H29" s="15" t="e">
        <f>'Budget Tracking for 2017'!#REF!</f>
        <v>#REF!</v>
      </c>
      <c r="I29" s="15" t="e">
        <f>'Budget Tracking for 2017'!#REF!</f>
        <v>#REF!</v>
      </c>
      <c r="J29" s="15" t="e">
        <f>'Budget Tracking for 2017'!#REF!</f>
        <v>#REF!</v>
      </c>
      <c r="K29" s="15" t="e">
        <f>'Budget Tracking for 2017'!#REF!</f>
        <v>#REF!</v>
      </c>
      <c r="L29" s="15" t="e">
        <f>'Budget Tracking for 2017'!#REF!</f>
        <v>#REF!</v>
      </c>
      <c r="M29" s="15" t="e">
        <f>'Budget Tracking for 2017'!#REF!</f>
        <v>#REF!</v>
      </c>
      <c r="N29" s="15" t="e">
        <f>'Budget Tracking for 2017'!#REF!</f>
        <v>#REF!</v>
      </c>
      <c r="O29" s="15" t="e">
        <f>'Budget Tracking for 2017'!#REF!</f>
        <v>#REF!</v>
      </c>
    </row>
    <row r="30" spans="1:17" x14ac:dyDescent="0.2">
      <c r="B30" s="1" t="e">
        <f>'Budget Tracking for 2017'!#REF!</f>
        <v>#REF!</v>
      </c>
      <c r="C30" s="15" t="e">
        <f>'Budget Tracking for 2017'!#REF!</f>
        <v>#REF!</v>
      </c>
      <c r="D30" s="15" t="e">
        <f>'Budget Tracking for 2017'!#REF!</f>
        <v>#REF!</v>
      </c>
      <c r="E30" s="15" t="e">
        <f>'Budget Tracking for 2017'!#REF!</f>
        <v>#REF!</v>
      </c>
      <c r="F30" s="15" t="e">
        <f>'Budget Tracking for 2017'!#REF!</f>
        <v>#REF!</v>
      </c>
      <c r="G30" s="15" t="e">
        <f>'Budget Tracking for 2017'!#REF!</f>
        <v>#REF!</v>
      </c>
      <c r="H30" s="15" t="e">
        <f>'Budget Tracking for 2017'!#REF!</f>
        <v>#REF!</v>
      </c>
      <c r="I30" s="15" t="e">
        <f>'Budget Tracking for 2017'!#REF!</f>
        <v>#REF!</v>
      </c>
      <c r="J30" s="15" t="e">
        <f>'Budget Tracking for 2017'!#REF!</f>
        <v>#REF!</v>
      </c>
      <c r="K30" s="15" t="e">
        <f>'Budget Tracking for 2017'!#REF!</f>
        <v>#REF!</v>
      </c>
      <c r="L30" s="15" t="e">
        <f>'Budget Tracking for 2017'!#REF!</f>
        <v>#REF!</v>
      </c>
      <c r="M30" s="15" t="e">
        <f>'Budget Tracking for 2017'!#REF!</f>
        <v>#REF!</v>
      </c>
      <c r="N30" s="15" t="e">
        <f>'Budget Tracking for 2017'!#REF!</f>
        <v>#REF!</v>
      </c>
      <c r="O30" s="15" t="e">
        <f>'Budget Tracking for 2017'!#REF!</f>
        <v>#REF!</v>
      </c>
    </row>
    <row r="31" spans="1:17" x14ac:dyDescent="0.2">
      <c r="B31" s="1" t="e">
        <f>'Budget Tracking for 2017'!#REF!</f>
        <v>#REF!</v>
      </c>
      <c r="C31" s="15" t="e">
        <f>'Budget Tracking for 2017'!#REF!</f>
        <v>#REF!</v>
      </c>
      <c r="D31" s="15" t="e">
        <f>'Budget Tracking for 2017'!#REF!</f>
        <v>#REF!</v>
      </c>
      <c r="E31" s="15" t="e">
        <f>'Budget Tracking for 2017'!#REF!</f>
        <v>#REF!</v>
      </c>
      <c r="F31" s="15" t="e">
        <f>'Budget Tracking for 2017'!#REF!</f>
        <v>#REF!</v>
      </c>
      <c r="G31" s="15" t="e">
        <f>'Budget Tracking for 2017'!#REF!</f>
        <v>#REF!</v>
      </c>
      <c r="H31" s="15" t="e">
        <f>'Budget Tracking for 2017'!#REF!</f>
        <v>#REF!</v>
      </c>
      <c r="I31" s="15" t="e">
        <f>'Budget Tracking for 2017'!#REF!</f>
        <v>#REF!</v>
      </c>
      <c r="J31" s="15" t="e">
        <f>'Budget Tracking for 2017'!#REF!</f>
        <v>#REF!</v>
      </c>
      <c r="K31" s="15" t="e">
        <f>'Budget Tracking for 2017'!#REF!</f>
        <v>#REF!</v>
      </c>
      <c r="L31" s="15" t="e">
        <f>'Budget Tracking for 2017'!#REF!</f>
        <v>#REF!</v>
      </c>
      <c r="M31" s="15" t="e">
        <f>'Budget Tracking for 2017'!#REF!</f>
        <v>#REF!</v>
      </c>
      <c r="N31" s="15" t="e">
        <f>'Budget Tracking for 2017'!#REF!</f>
        <v>#REF!</v>
      </c>
      <c r="O31" s="15" t="e">
        <f>'Budget Tracking for 2017'!#REF!</f>
        <v>#REF!</v>
      </c>
    </row>
    <row r="32" spans="1:17" x14ac:dyDescent="0.2">
      <c r="B32" s="1" t="e">
        <f>'Budget Tracking for 2017'!#REF!</f>
        <v>#REF!</v>
      </c>
      <c r="C32" s="15" t="e">
        <f>'Budget Tracking for 2017'!#REF!</f>
        <v>#REF!</v>
      </c>
      <c r="D32" s="15" t="e">
        <f>'Budget Tracking for 2017'!#REF!</f>
        <v>#REF!</v>
      </c>
      <c r="E32" s="15" t="e">
        <f>'Budget Tracking for 2017'!#REF!</f>
        <v>#REF!</v>
      </c>
      <c r="F32" s="15" t="e">
        <f>'Budget Tracking for 2017'!#REF!</f>
        <v>#REF!</v>
      </c>
      <c r="G32" s="15" t="e">
        <f>'Budget Tracking for 2017'!#REF!</f>
        <v>#REF!</v>
      </c>
      <c r="H32" s="15" t="e">
        <f>'Budget Tracking for 2017'!#REF!</f>
        <v>#REF!</v>
      </c>
      <c r="I32" s="15" t="e">
        <f>'Budget Tracking for 2017'!#REF!</f>
        <v>#REF!</v>
      </c>
      <c r="J32" s="15" t="e">
        <f>'Budget Tracking for 2017'!#REF!</f>
        <v>#REF!</v>
      </c>
      <c r="K32" s="15" t="e">
        <f>'Budget Tracking for 2017'!#REF!</f>
        <v>#REF!</v>
      </c>
      <c r="L32" s="15" t="e">
        <f>'Budget Tracking for 2017'!#REF!</f>
        <v>#REF!</v>
      </c>
      <c r="M32" s="15" t="e">
        <f>'Budget Tracking for 2017'!#REF!</f>
        <v>#REF!</v>
      </c>
      <c r="N32" s="15" t="e">
        <f>'Budget Tracking for 2017'!#REF!</f>
        <v>#REF!</v>
      </c>
      <c r="O32" s="15" t="e">
        <f>'Budget Tracking for 2017'!#REF!</f>
        <v>#REF!</v>
      </c>
    </row>
    <row r="33" spans="2:15" x14ac:dyDescent="0.2">
      <c r="B33" s="1" t="e">
        <f>'Budget Tracking for 2017'!#REF!</f>
        <v>#REF!</v>
      </c>
      <c r="C33" s="15" t="e">
        <f>'Budget Tracking for 2017'!#REF!</f>
        <v>#REF!</v>
      </c>
      <c r="D33" s="15" t="e">
        <f>'Budget Tracking for 2017'!#REF!</f>
        <v>#REF!</v>
      </c>
      <c r="E33" s="15" t="e">
        <f>'Budget Tracking for 2017'!#REF!</f>
        <v>#REF!</v>
      </c>
      <c r="F33" s="15" t="e">
        <f>'Budget Tracking for 2017'!#REF!</f>
        <v>#REF!</v>
      </c>
      <c r="G33" s="15" t="e">
        <f>'Budget Tracking for 2017'!#REF!</f>
        <v>#REF!</v>
      </c>
      <c r="H33" s="15" t="e">
        <f>'Budget Tracking for 2017'!#REF!</f>
        <v>#REF!</v>
      </c>
      <c r="I33" s="15" t="e">
        <f>'Budget Tracking for 2017'!#REF!</f>
        <v>#REF!</v>
      </c>
      <c r="J33" s="15" t="e">
        <f>'Budget Tracking for 2017'!#REF!</f>
        <v>#REF!</v>
      </c>
      <c r="K33" s="15" t="e">
        <f>'Budget Tracking for 2017'!#REF!</f>
        <v>#REF!</v>
      </c>
      <c r="L33" s="15" t="e">
        <f>'Budget Tracking for 2017'!#REF!</f>
        <v>#REF!</v>
      </c>
      <c r="M33" s="15" t="e">
        <f>'Budget Tracking for 2017'!#REF!</f>
        <v>#REF!</v>
      </c>
      <c r="N33" s="15" t="e">
        <f>'Budget Tracking for 2017'!#REF!</f>
        <v>#REF!</v>
      </c>
      <c r="O33" s="15" t="e">
        <f>'Budget Tracking for 2017'!#REF!</f>
        <v>#REF!</v>
      </c>
    </row>
    <row r="34" spans="2:15" x14ac:dyDescent="0.2">
      <c r="B34" s="14" t="e">
        <f>'Budget Tracking for 2017'!#REF!</f>
        <v>#REF!</v>
      </c>
      <c r="C34" s="15" t="e">
        <f>'Budget Tracking for 2017'!#REF!</f>
        <v>#REF!</v>
      </c>
      <c r="D34" s="15" t="e">
        <f>'Budget Tracking for 2017'!#REF!</f>
        <v>#REF!</v>
      </c>
      <c r="E34" s="15" t="e">
        <f>'Budget Tracking for 2017'!#REF!</f>
        <v>#REF!</v>
      </c>
      <c r="F34" s="15" t="e">
        <f>'Budget Tracking for 2017'!#REF!</f>
        <v>#REF!</v>
      </c>
      <c r="G34" s="15" t="e">
        <f>'Budget Tracking for 2017'!#REF!</f>
        <v>#REF!</v>
      </c>
      <c r="H34" s="15" t="e">
        <f>'Budget Tracking for 2017'!#REF!</f>
        <v>#REF!</v>
      </c>
      <c r="I34" s="15" t="e">
        <f>'Budget Tracking for 2017'!#REF!</f>
        <v>#REF!</v>
      </c>
      <c r="J34" s="15" t="e">
        <f>'Budget Tracking for 2017'!#REF!</f>
        <v>#REF!</v>
      </c>
      <c r="K34" s="15" t="e">
        <f>'Budget Tracking for 2017'!#REF!</f>
        <v>#REF!</v>
      </c>
      <c r="L34" s="15" t="e">
        <f>'Budget Tracking for 2017'!#REF!</f>
        <v>#REF!</v>
      </c>
      <c r="M34" s="15" t="e">
        <f>'Budget Tracking for 2017'!#REF!</f>
        <v>#REF!</v>
      </c>
      <c r="N34" s="15" t="e">
        <f>'Budget Tracking for 2017'!#REF!</f>
        <v>#REF!</v>
      </c>
      <c r="O34" s="15" t="e">
        <f>'Budget Tracking for 2017'!#REF!</f>
        <v>#REF!</v>
      </c>
    </row>
    <row r="35" spans="2:15" x14ac:dyDescent="0.2">
      <c r="B35" s="1" t="e">
        <f>'Budget Tracking for 2017'!#REF!</f>
        <v>#REF!</v>
      </c>
      <c r="C35" s="15" t="e">
        <f>'Budget Tracking for 2017'!#REF!</f>
        <v>#REF!</v>
      </c>
      <c r="D35" s="15" t="e">
        <f>'Budget Tracking for 2017'!#REF!</f>
        <v>#REF!</v>
      </c>
      <c r="E35" s="15" t="e">
        <f>'Budget Tracking for 2017'!#REF!</f>
        <v>#REF!</v>
      </c>
      <c r="F35" s="15" t="e">
        <f>'Budget Tracking for 2017'!#REF!</f>
        <v>#REF!</v>
      </c>
      <c r="G35" s="15" t="e">
        <f>'Budget Tracking for 2017'!#REF!</f>
        <v>#REF!</v>
      </c>
      <c r="H35" s="15" t="e">
        <f>'Budget Tracking for 2017'!#REF!</f>
        <v>#REF!</v>
      </c>
      <c r="I35" s="15" t="e">
        <f>'Budget Tracking for 2017'!#REF!</f>
        <v>#REF!</v>
      </c>
      <c r="J35" s="15" t="e">
        <f>'Budget Tracking for 2017'!#REF!</f>
        <v>#REF!</v>
      </c>
      <c r="K35" s="15" t="e">
        <f>'Budget Tracking for 2017'!#REF!</f>
        <v>#REF!</v>
      </c>
      <c r="L35" s="15" t="e">
        <f>'Budget Tracking for 2017'!#REF!</f>
        <v>#REF!</v>
      </c>
      <c r="M35" s="15" t="e">
        <f>'Budget Tracking for 2017'!#REF!</f>
        <v>#REF!</v>
      </c>
      <c r="N35" s="15" t="e">
        <f>'Budget Tracking for 2017'!#REF!</f>
        <v>#REF!</v>
      </c>
      <c r="O35" s="15" t="e">
        <f>'Budget Tracking for 2017'!#REF!</f>
        <v>#REF!</v>
      </c>
    </row>
    <row r="36" spans="2:15" x14ac:dyDescent="0.2">
      <c r="B36" s="1" t="e">
        <f>'Budget Tracking for 2017'!#REF!</f>
        <v>#REF!</v>
      </c>
      <c r="C36" s="15" t="e">
        <f>'Budget Tracking for 2017'!#REF!</f>
        <v>#REF!</v>
      </c>
      <c r="D36" s="15" t="e">
        <f>'Budget Tracking for 2017'!#REF!</f>
        <v>#REF!</v>
      </c>
      <c r="E36" s="15" t="e">
        <f>'Budget Tracking for 2017'!#REF!</f>
        <v>#REF!</v>
      </c>
      <c r="F36" s="15" t="e">
        <f>'Budget Tracking for 2017'!#REF!</f>
        <v>#REF!</v>
      </c>
      <c r="G36" s="15" t="e">
        <f>'Budget Tracking for 2017'!#REF!</f>
        <v>#REF!</v>
      </c>
      <c r="H36" s="15" t="e">
        <f>'Budget Tracking for 2017'!#REF!</f>
        <v>#REF!</v>
      </c>
      <c r="I36" s="15" t="e">
        <f>'Budget Tracking for 2017'!#REF!</f>
        <v>#REF!</v>
      </c>
      <c r="J36" s="15" t="e">
        <f>'Budget Tracking for 2017'!#REF!</f>
        <v>#REF!</v>
      </c>
      <c r="K36" s="15" t="e">
        <f>'Budget Tracking for 2017'!#REF!</f>
        <v>#REF!</v>
      </c>
      <c r="L36" s="15" t="e">
        <f>'Budget Tracking for 2017'!#REF!</f>
        <v>#REF!</v>
      </c>
      <c r="M36" s="15" t="e">
        <f>'Budget Tracking for 2017'!#REF!</f>
        <v>#REF!</v>
      </c>
      <c r="N36" s="15" t="e">
        <f>'Budget Tracking for 2017'!#REF!</f>
        <v>#REF!</v>
      </c>
      <c r="O36" s="15" t="e">
        <f>'Budget Tracking for 2017'!#REF!</f>
        <v>#REF!</v>
      </c>
    </row>
    <row r="93" spans="1:17" s="13" customFormat="1" ht="20.100000000000001" customHeight="1" x14ac:dyDescent="0.2">
      <c r="A93" s="84" t="s">
        <v>17</v>
      </c>
      <c r="B93" s="84"/>
      <c r="C93" s="84"/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84"/>
      <c r="P93" s="84"/>
      <c r="Q93" s="84"/>
    </row>
    <row r="117" spans="1:17" s="13" customFormat="1" ht="20.100000000000001" customHeight="1" x14ac:dyDescent="0.2">
      <c r="A117" s="84" t="s">
        <v>30</v>
      </c>
      <c r="B117" s="84"/>
      <c r="C117" s="84"/>
      <c r="D117" s="84"/>
      <c r="E117" s="84"/>
      <c r="F117" s="84"/>
      <c r="G117" s="84"/>
      <c r="H117" s="84"/>
      <c r="I117" s="84"/>
      <c r="J117" s="84"/>
      <c r="K117" s="84"/>
      <c r="L117" s="84"/>
      <c r="M117" s="84"/>
      <c r="N117" s="84"/>
      <c r="O117" s="84"/>
      <c r="P117" s="84"/>
      <c r="Q117" s="84"/>
    </row>
  </sheetData>
  <mergeCells count="6">
    <mergeCell ref="A117:Q117"/>
    <mergeCell ref="A93:Q93"/>
    <mergeCell ref="A1:Q1"/>
    <mergeCell ref="A2:H2"/>
    <mergeCell ref="A4:Q4"/>
    <mergeCell ref="A22:Q22"/>
  </mergeCells>
  <phoneticPr fontId="2" type="noConversion"/>
  <pageMargins left="0.19685039370078741" right="0.19685039370078741" top="0.19685039370078741" bottom="0.31496062992125984" header="0.51181102362204722" footer="0.11811023622047245"/>
  <pageSetup paperSize="9" scale="94" orientation="landscape" r:id="rId1"/>
  <headerFooter alignWithMargins="0">
    <oddFooter>&amp;LBudget Spreadsheets by Spreadsheet123.com&amp;R© 2013 Spreadsheet123 LTD. All rights reserved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Budget Tracking for 2017</vt:lpstr>
      <vt:lpstr>Dashboards</vt:lpstr>
      <vt:lpstr>'Budget Tracking for 2017'!Print_Area</vt:lpstr>
      <vt:lpstr>Dashboards!Print_Area</vt:lpstr>
      <vt:lpstr>'Budget Tracking for 2017'!Print_Titles</vt:lpstr>
    </vt:vector>
  </TitlesOfParts>
  <Company>Spreadsheet123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Personal Budget Spreadsheet</dc:title>
  <dc:creator>Michelle</dc:creator>
  <dc:description>© 2013 Spreadsheet123 LTD. All rights reserved</dc:description>
  <cp:lastModifiedBy>MICHELLE</cp:lastModifiedBy>
  <cp:lastPrinted>2016-10-19T03:17:39Z</cp:lastPrinted>
  <dcterms:created xsi:type="dcterms:W3CDTF">2001-05-18T00:29:33Z</dcterms:created>
  <dcterms:modified xsi:type="dcterms:W3CDTF">2017-06-22T01:35:01Z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© 2013 Spreadsheet123 LTD</vt:lpwstr>
  </property>
  <property fmtid="{D5CDD505-2E9C-101B-9397-08002B2CF9AE}" pid="3" name="Version">
    <vt:lpwstr>1.0.2</vt:lpwstr>
  </property>
</Properties>
</file>