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300" yWindow="4980" windowWidth="23970" windowHeight="5250"/>
  </bookViews>
  <sheets>
    <sheet name="Budget Tracking for 2017" sheetId="3" r:id="rId1"/>
    <sheet name="Dashboards" sheetId="4" r:id="rId2"/>
  </sheets>
  <definedNames>
    <definedName name="_xlnm._FilterDatabase" localSheetId="0" hidden="1">'Budget Tracking for 2017'!$A$4:$P$64</definedName>
    <definedName name="_xlnm.Print_Area" localSheetId="0">'Budget Tracking for 2017'!$A$1:$Q$65</definedName>
    <definedName name="_xlnm.Print_Area" localSheetId="1">Dashboards!$A$1:$Q$138</definedName>
    <definedName name="_xlnm.Print_Titles" localSheetId="0">'Budget Tracking for 2017'!$1:$4</definedName>
  </definedNames>
  <calcPr calcId="162913"/>
</workbook>
</file>

<file path=xl/calcChain.xml><?xml version="1.0" encoding="utf-8"?>
<calcChain xmlns="http://schemas.openxmlformats.org/spreadsheetml/2006/main">
  <c r="P22" i="3" l="1"/>
  <c r="Q22" i="3" s="1"/>
  <c r="P21" i="3"/>
  <c r="Q21" i="3" s="1"/>
  <c r="R21" i="3" s="1"/>
  <c r="P23" i="3"/>
  <c r="Q23" i="3" s="1"/>
  <c r="P24" i="3"/>
  <c r="I20" i="3"/>
  <c r="R54" i="3"/>
  <c r="R34" i="3"/>
  <c r="P61" i="3" l="1"/>
  <c r="P59" i="3"/>
  <c r="P58" i="3"/>
  <c r="P56" i="3"/>
  <c r="P55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3" i="3"/>
  <c r="P32" i="3"/>
  <c r="P31" i="3"/>
  <c r="P30" i="3"/>
  <c r="P29" i="3"/>
  <c r="P28" i="3"/>
  <c r="P27" i="3"/>
  <c r="P26" i="3"/>
  <c r="P25" i="3"/>
  <c r="P20" i="3"/>
  <c r="P19" i="3"/>
  <c r="P18" i="3"/>
  <c r="P17" i="3"/>
  <c r="P16" i="3"/>
  <c r="P15" i="3"/>
  <c r="P14" i="3"/>
  <c r="P13" i="3"/>
  <c r="P12" i="3"/>
  <c r="P11" i="3"/>
  <c r="P10" i="3"/>
  <c r="P9" i="3"/>
  <c r="P63" i="3" l="1"/>
  <c r="Q61" i="3"/>
  <c r="R61" i="3" s="1"/>
  <c r="Q59" i="3"/>
  <c r="R59" i="3" s="1"/>
  <c r="Q58" i="3"/>
  <c r="R58" i="3" s="1"/>
  <c r="Q56" i="3"/>
  <c r="R56" i="3" s="1"/>
  <c r="Q55" i="3"/>
  <c r="Q53" i="3"/>
  <c r="R53" i="3" s="1"/>
  <c r="Q52" i="3"/>
  <c r="R52" i="3" s="1"/>
  <c r="Q51" i="3"/>
  <c r="R51" i="3" s="1"/>
  <c r="Q50" i="3"/>
  <c r="R50" i="3" s="1"/>
  <c r="Q49" i="3"/>
  <c r="R49" i="3" s="1"/>
  <c r="Q48" i="3"/>
  <c r="R48" i="3" s="1"/>
  <c r="Q47" i="3"/>
  <c r="R47" i="3" s="1"/>
  <c r="Q46" i="3"/>
  <c r="R46" i="3" s="1"/>
  <c r="Q45" i="3"/>
  <c r="R45" i="3" s="1"/>
  <c r="Q44" i="3"/>
  <c r="R44" i="3" s="1"/>
  <c r="Q43" i="3"/>
  <c r="R43" i="3" s="1"/>
  <c r="Q42" i="3"/>
  <c r="R42" i="3" s="1"/>
  <c r="Q41" i="3"/>
  <c r="R41" i="3" s="1"/>
  <c r="Q40" i="3"/>
  <c r="R40" i="3" s="1"/>
  <c r="Q39" i="3"/>
  <c r="R39" i="3" s="1"/>
  <c r="Q38" i="3"/>
  <c r="R38" i="3" s="1"/>
  <c r="Q37" i="3"/>
  <c r="R37" i="3" s="1"/>
  <c r="Q36" i="3"/>
  <c r="R36" i="3" s="1"/>
  <c r="Q35" i="3"/>
  <c r="R35" i="3" s="1"/>
  <c r="Q33" i="3"/>
  <c r="R33" i="3" s="1"/>
  <c r="Q32" i="3"/>
  <c r="R32" i="3" s="1"/>
  <c r="Q31" i="3"/>
  <c r="R31" i="3" s="1"/>
  <c r="Q30" i="3"/>
  <c r="R30" i="3" s="1"/>
  <c r="Q29" i="3"/>
  <c r="R29" i="3" s="1"/>
  <c r="Q28" i="3"/>
  <c r="R28" i="3" s="1"/>
  <c r="Q27" i="3"/>
  <c r="R27" i="3" s="1"/>
  <c r="Q26" i="3"/>
  <c r="R26" i="3" s="1"/>
  <c r="Q25" i="3"/>
  <c r="R25" i="3" s="1"/>
  <c r="Q24" i="3"/>
  <c r="R24" i="3" s="1"/>
  <c r="R23" i="3"/>
  <c r="R22" i="3"/>
  <c r="Q20" i="3"/>
  <c r="R20" i="3" s="1"/>
  <c r="Q19" i="3"/>
  <c r="R19" i="3" s="1"/>
  <c r="Q18" i="3"/>
  <c r="R18" i="3" s="1"/>
  <c r="Q17" i="3"/>
  <c r="R17" i="3" s="1"/>
  <c r="Q16" i="3"/>
  <c r="R16" i="3" s="1"/>
  <c r="Q15" i="3"/>
  <c r="R15" i="3" s="1"/>
  <c r="Q14" i="3"/>
  <c r="R14" i="3" s="1"/>
  <c r="Q13" i="3"/>
  <c r="R13" i="3" s="1"/>
  <c r="Q12" i="3"/>
  <c r="R12" i="3" s="1"/>
  <c r="Q11" i="3"/>
  <c r="R11" i="3" s="1"/>
  <c r="Q10" i="3"/>
  <c r="R10" i="3" s="1"/>
  <c r="Q9" i="3"/>
  <c r="R9" i="3" s="1"/>
  <c r="Q63" i="3" l="1"/>
  <c r="R55" i="3"/>
  <c r="B34" i="4" l="1"/>
  <c r="B33" i="4"/>
  <c r="C34" i="4"/>
  <c r="D34" i="4"/>
  <c r="E34" i="4"/>
  <c r="F34" i="4"/>
  <c r="G34" i="4"/>
  <c r="H34" i="4"/>
  <c r="I34" i="4"/>
  <c r="J34" i="4"/>
  <c r="K34" i="4"/>
  <c r="L34" i="4"/>
  <c r="M34" i="4"/>
  <c r="N34" i="4"/>
  <c r="C25" i="4"/>
  <c r="D25" i="4"/>
  <c r="D33" i="4" l="1"/>
  <c r="C33" i="4"/>
  <c r="C31" i="4"/>
  <c r="D32" i="4"/>
  <c r="C32" i="4"/>
  <c r="D31" i="4" l="1"/>
  <c r="D30" i="4"/>
  <c r="C30" i="4"/>
  <c r="C29" i="4"/>
  <c r="E63" i="3"/>
  <c r="D63" i="3"/>
  <c r="D27" i="4"/>
  <c r="C27" i="4"/>
  <c r="C28" i="4" l="1"/>
  <c r="D28" i="4"/>
  <c r="D29" i="4"/>
  <c r="D26" i="4"/>
  <c r="C26" i="4"/>
  <c r="O34" i="4" l="1"/>
  <c r="N33" i="4" l="1"/>
  <c r="M33" i="4"/>
  <c r="L33" i="4"/>
  <c r="K33" i="4"/>
  <c r="J33" i="4"/>
  <c r="I33" i="4"/>
  <c r="H33" i="4"/>
  <c r="G33" i="4"/>
  <c r="F33" i="4"/>
  <c r="E33" i="4"/>
  <c r="C63" i="3"/>
  <c r="O33" i="4" l="1"/>
  <c r="A63" i="3" l="1"/>
  <c r="F63" i="3" l="1"/>
  <c r="G63" i="3"/>
  <c r="H63" i="3"/>
  <c r="I63" i="3"/>
  <c r="J63" i="3"/>
  <c r="K63" i="3"/>
  <c r="L63" i="3"/>
  <c r="M63" i="3"/>
  <c r="N63" i="3"/>
  <c r="O63" i="3"/>
  <c r="F29" i="4"/>
  <c r="G29" i="4"/>
  <c r="H29" i="4"/>
  <c r="I29" i="4"/>
  <c r="J29" i="4"/>
  <c r="K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G32" i="4"/>
  <c r="H32" i="4"/>
  <c r="I32" i="4"/>
  <c r="J32" i="4"/>
  <c r="K32" i="4"/>
  <c r="L32" i="4"/>
  <c r="M32" i="4"/>
  <c r="N32" i="4"/>
  <c r="N35" i="4"/>
  <c r="N36" i="4"/>
  <c r="M35" i="4"/>
  <c r="M36" i="4"/>
  <c r="L35" i="4"/>
  <c r="L36" i="4"/>
  <c r="K35" i="4"/>
  <c r="K36" i="4"/>
  <c r="J35" i="4"/>
  <c r="J36" i="4"/>
  <c r="I35" i="4"/>
  <c r="I36" i="4"/>
  <c r="H35" i="4"/>
  <c r="H36" i="4"/>
  <c r="G35" i="4"/>
  <c r="G36" i="4"/>
  <c r="F35" i="4"/>
  <c r="F36" i="4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K30" i="4" l="1"/>
  <c r="K27" i="4"/>
  <c r="J27" i="4"/>
  <c r="I27" i="4"/>
  <c r="L27" i="4"/>
  <c r="H27" i="4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M27" i="4"/>
  <c r="O29" i="4"/>
  <c r="E27" i="4"/>
  <c r="O35" i="4"/>
  <c r="K26" i="4"/>
  <c r="F27" i="4"/>
  <c r="N27" i="4"/>
  <c r="O31" i="4"/>
  <c r="L26" i="4"/>
  <c r="G27" i="4"/>
  <c r="O30" i="4" l="1"/>
  <c r="O32" i="4"/>
  <c r="O27" i="4"/>
  <c r="O28" i="4"/>
  <c r="G26" i="4" l="1"/>
  <c r="O26" i="4" l="1"/>
</calcChain>
</file>

<file path=xl/comments1.xml><?xml version="1.0" encoding="utf-8"?>
<comments xmlns="http://schemas.openxmlformats.org/spreadsheetml/2006/main">
  <authors>
    <author>MICHELLE</author>
  </authors>
  <commentList>
    <comment ref="J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T.Campaign with MAS UK and Trailfinders
GBP10k
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Mkt Collaboration with SQ &amp; Travelbag UK GBP12k
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</t>
        </r>
        <r>
          <rPr>
            <b/>
            <sz val="9"/>
            <color indexed="81"/>
            <rFont val="Tahoma"/>
            <family val="2"/>
          </rPr>
          <t xml:space="preserve">Date ? Amount? 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</t>
        </r>
        <r>
          <rPr>
            <b/>
            <sz val="9"/>
            <color indexed="81"/>
            <rFont val="Tahoma"/>
            <family val="2"/>
          </rPr>
          <t xml:space="preserve">
Date ? Amount?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Content marketing with AA Korea June-July
USD15k</t>
        </r>
      </text>
    </comment>
    <comment ref="O4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4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4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4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44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45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Mkt Campaign with HCM June-July
</t>
        </r>
      </text>
    </comment>
    <comment ref="O47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48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49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50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52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53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56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</commentList>
</comments>
</file>

<file path=xl/sharedStrings.xml><?xml version="1.0" encoding="utf-8"?>
<sst xmlns="http://schemas.openxmlformats.org/spreadsheetml/2006/main" count="124" uniqueCount="80">
  <si>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</si>
  <si>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</si>
  <si>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</si>
  <si>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</si>
  <si>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</si>
  <si>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</si>
  <si>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</si>
  <si>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</si>
  <si>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</si>
  <si>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</si>
  <si>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</si>
  <si>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</si>
  <si>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</si>
  <si>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</si>
  <si>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</si>
  <si>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</si>
  <si>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</si>
  <si>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ANNUAL EXPENSE DISTRIBUTION PIE</t>
  </si>
  <si>
    <t>MARKETING/TOURISM PROMOTION</t>
  </si>
  <si>
    <t>Banner Streamers &amp; artwork</t>
  </si>
  <si>
    <t>Printing of Business Card</t>
  </si>
  <si>
    <t xml:space="preserve">FAM Trip 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</si>
  <si>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</si>
  <si>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</si>
  <si>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</si>
  <si>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</si>
  <si>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</si>
  <si>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Taiwan - Taipei International Travel Fair</t>
  </si>
  <si>
    <t>Arabian Travel Market (ATM), Dubai</t>
  </si>
  <si>
    <t xml:space="preserve">Provisional </t>
  </si>
  <si>
    <t>INCOME-EXPENSE CHART</t>
  </si>
  <si>
    <t>Banner</t>
  </si>
  <si>
    <t>Printing</t>
  </si>
  <si>
    <t>Hosting</t>
  </si>
  <si>
    <t>T. Promotion</t>
  </si>
  <si>
    <t>Tactical Campaign</t>
  </si>
  <si>
    <t>Australia -   Tactical Promotion - OTA/Wholsaler</t>
  </si>
  <si>
    <t>Indonesia - Tactical Campaign</t>
  </si>
  <si>
    <t>Philippines - Tactical Campaign (1st half &amp; 2nd half)</t>
  </si>
  <si>
    <t>Vietnam - ITE Vietnam</t>
  </si>
  <si>
    <t>State Exco - Trade fairs &amp; Roadshow (by Isabella)</t>
  </si>
  <si>
    <t>BUDGET</t>
  </si>
  <si>
    <t>Wedding Toursism - Asia</t>
  </si>
  <si>
    <t>ACTUAL</t>
  </si>
  <si>
    <t>WTM Conenct Asia (PGT)</t>
  </si>
  <si>
    <t>Japan - Jata Tourism Expo</t>
  </si>
  <si>
    <t>UK - World Travel Mart London</t>
  </si>
  <si>
    <t>Tactical Campaign - Wholesaler</t>
  </si>
  <si>
    <t>Hong Kong - Tactical Campaign B2B</t>
  </si>
  <si>
    <t>Singapore - Tactical Campaign with Airlines/OTA/Wholsaler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</si>
  <si>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</si>
  <si>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</si>
  <si>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</si>
  <si>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</si>
  <si>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</si>
  <si>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</si>
  <si>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</si>
  <si>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</si>
  <si>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</si>
  <si>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</si>
  <si>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</si>
  <si>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</si>
  <si>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</si>
  <si>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Vietname - Tactial Campaign</t>
  </si>
  <si>
    <t>Myanmar - Yangon Travel Fair</t>
  </si>
  <si>
    <t>UAE - Tactical Campaign B2B</t>
  </si>
  <si>
    <t>New Zealand - Tactical Campaign B2C</t>
  </si>
  <si>
    <t xml:space="preserve">Hosting </t>
  </si>
  <si>
    <t xml:space="preserve">India - Satte </t>
  </si>
  <si>
    <t>Australia - Support TM Consumer Fair / Content Marketing</t>
  </si>
  <si>
    <t>Myanmar -Yangon Shopping mall campaign</t>
  </si>
  <si>
    <t>Myanmar -Yangon Tactical Campaign</t>
  </si>
  <si>
    <t>Taiwan - KaohSiung Lantern Festival</t>
  </si>
  <si>
    <t>ESTIMATE</t>
  </si>
  <si>
    <t>APMG Auckland New Zealand</t>
  </si>
  <si>
    <t>Indonesia - Medan Business Dialogue</t>
  </si>
  <si>
    <t xml:space="preserve">Hong Kong - ITE &amp; </t>
  </si>
  <si>
    <t>Hong Kong - Launching of Pg Tramcar</t>
  </si>
  <si>
    <t>Singapore  - ITB Asia (2016 : Travelling expenses during ITB Asia)</t>
  </si>
  <si>
    <t>BUDGET TRACKING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</si>
</sst>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16" fillId="0" borderId="0" applyFont="0" applyFill="0" applyBorder="0" applyAlignment="0" applyProtection="0"/>
    <xf numFmtId="0" fontId="31" fillId="0" borderId="0"/>
  </cellStyleXfs>
  <cellXfs count="85">
    <xf numFmtId="0" fontId="0" fillId="0" borderId="0" xfId="0"/>
    <xf numFmtId="0" fontId="4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40" fontId="1" fillId="4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0" xfId="1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indent="1"/>
    </xf>
    <xf numFmtId="40" fontId="4" fillId="0" borderId="0" xfId="0" applyNumberFormat="1" applyFont="1" applyFill="1" applyBorder="1"/>
    <xf numFmtId="164" fontId="4" fillId="0" borderId="0" xfId="0" applyNumberFormat="1" applyFont="1" applyFill="1" applyBorder="1"/>
    <xf numFmtId="40" fontId="1" fillId="0" borderId="0" xfId="0" applyNumberFormat="1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8" fillId="0" borderId="0" xfId="2" applyNumberFormat="1" applyFont="1" applyFill="1" applyBorder="1" applyAlignment="1">
      <alignment horizontal="right" vertical="center"/>
    </xf>
    <xf numFmtId="165" fontId="11" fillId="0" borderId="0" xfId="2" applyNumberFormat="1" applyFont="1" applyFill="1" applyBorder="1" applyAlignment="1"/>
    <xf numFmtId="165" fontId="14" fillId="2" borderId="0" xfId="2" applyNumberFormat="1" applyFont="1" applyFill="1" applyBorder="1" applyAlignment="1">
      <alignment horizontal="centerContinuous" vertical="center"/>
    </xf>
    <xf numFmtId="165" fontId="4" fillId="0" borderId="0" xfId="2" applyNumberFormat="1" applyFont="1" applyFill="1" applyBorder="1" applyAlignment="1">
      <alignment horizontal="centerContinuous" vertical="center"/>
    </xf>
    <xf numFmtId="165" fontId="14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 applyProtection="1">
      <alignment vertical="center"/>
      <protection hidden="1"/>
    </xf>
    <xf numFmtId="165" fontId="3" fillId="0" borderId="0" xfId="2" applyNumberFormat="1" applyFont="1" applyFill="1" applyBorder="1" applyAlignment="1">
      <alignment vertical="center"/>
    </xf>
    <xf numFmtId="165" fontId="4" fillId="0" borderId="1" xfId="2" applyNumberFormat="1" applyFont="1" applyFill="1" applyBorder="1" applyAlignment="1" applyProtection="1">
      <alignment vertical="center"/>
      <protection locked="0" hidden="1"/>
    </xf>
    <xf numFmtId="165" fontId="7" fillId="0" borderId="0" xfId="2" applyNumberFormat="1" applyFont="1" applyFill="1" applyBorder="1" applyAlignment="1" applyProtection="1">
      <alignment vertical="center"/>
      <protection locked="0" hidden="1"/>
    </xf>
    <xf numFmtId="165" fontId="4" fillId="0" borderId="0" xfId="2" applyNumberFormat="1" applyFont="1" applyFill="1" applyBorder="1" applyAlignment="1" applyProtection="1">
      <alignment vertical="center"/>
      <protection locked="0" hidden="1"/>
    </xf>
    <xf numFmtId="165" fontId="1" fillId="4" borderId="0" xfId="2" applyNumberFormat="1" applyFont="1" applyFill="1" applyBorder="1" applyAlignment="1" applyProtection="1">
      <alignment vertical="center"/>
      <protection hidden="1"/>
    </xf>
    <xf numFmtId="165" fontId="13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vertical="center"/>
      <protection hidden="1"/>
    </xf>
    <xf numFmtId="165" fontId="4" fillId="0" borderId="2" xfId="2" applyNumberFormat="1" applyFont="1" applyFill="1" applyBorder="1" applyAlignment="1" applyProtection="1">
      <alignment vertical="center"/>
      <protection locked="0" hidden="1"/>
    </xf>
    <xf numFmtId="165" fontId="4" fillId="0" borderId="3" xfId="2" applyNumberFormat="1" applyFont="1" applyFill="1" applyBorder="1" applyAlignment="1" applyProtection="1">
      <alignment vertical="center"/>
      <protection locked="0" hidden="1"/>
    </xf>
    <xf numFmtId="165" fontId="8" fillId="0" borderId="0" xfId="2" applyNumberFormat="1" applyFont="1" applyFill="1" applyBorder="1"/>
    <xf numFmtId="0" fontId="17" fillId="0" borderId="0" xfId="1" applyFont="1" applyFill="1" applyBorder="1" applyAlignment="1" applyProtection="1">
      <alignment vertic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 indent="1"/>
      <protection locked="0" hidden="1"/>
    </xf>
    <xf numFmtId="0" fontId="20" fillId="0" borderId="0" xfId="0" applyFont="1" applyFill="1" applyBorder="1" applyAlignment="1" applyProtection="1">
      <alignment vertical="center"/>
      <protection locked="0" hidden="1"/>
    </xf>
    <xf numFmtId="40" fontId="18" fillId="4" borderId="0" xfId="0" applyNumberFormat="1" applyFont="1" applyFill="1" applyBorder="1" applyAlignment="1" applyProtection="1">
      <alignment horizontal="left" vertical="center" indent="1"/>
      <protection hidden="1"/>
    </xf>
    <xf numFmtId="40" fontId="18" fillId="0" borderId="0" xfId="0" applyNumberFormat="1" applyFont="1" applyFill="1" applyBorder="1" applyAlignment="1" applyProtection="1">
      <alignment horizontal="left" vertical="center" indent="1"/>
      <protection hidden="1"/>
    </xf>
    <xf numFmtId="0" fontId="21" fillId="0" borderId="0" xfId="0" applyFont="1" applyFill="1" applyBorder="1" applyAlignment="1">
      <alignment vertical="center"/>
    </xf>
    <xf numFmtId="0" fontId="2" fillId="0" borderId="0" xfId="0" applyFont="1" applyFill="1" applyBorder="1"/>
    <xf numFmtId="165" fontId="4" fillId="0" borderId="0" xfId="0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4" fillId="0" borderId="0" xfId="2" applyNumberFormat="1" applyFont="1" applyFill="1" applyBorder="1"/>
    <xf numFmtId="165" fontId="24" fillId="0" borderId="0" xfId="2" applyNumberFormat="1" applyFont="1" applyFill="1" applyBorder="1" applyAlignment="1" applyProtection="1">
      <alignment vertical="center"/>
    </xf>
    <xf numFmtId="165" fontId="25" fillId="0" borderId="0" xfId="2" applyNumberFormat="1" applyFont="1" applyFill="1" applyBorder="1" applyAlignment="1">
      <alignment vertical="center"/>
    </xf>
    <xf numFmtId="165" fontId="1" fillId="0" borderId="0" xfId="2" applyNumberFormat="1" applyFont="1" applyFill="1" applyBorder="1" applyAlignment="1">
      <alignment vertical="center"/>
    </xf>
    <xf numFmtId="43" fontId="4" fillId="0" borderId="0" xfId="0" applyNumberFormat="1" applyFont="1" applyFill="1" applyBorder="1" applyAlignment="1">
      <alignment vertical="center"/>
    </xf>
    <xf numFmtId="165" fontId="4" fillId="2" borderId="0" xfId="2" applyNumberFormat="1" applyFont="1" applyFill="1" applyBorder="1" applyAlignment="1">
      <alignment horizontal="centerContinuous" vertical="center"/>
    </xf>
    <xf numFmtId="165" fontId="26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7" fillId="0" borderId="0" xfId="2" applyNumberFormat="1" applyFont="1" applyFill="1" applyBorder="1" applyAlignment="1" applyProtection="1">
      <alignment vertical="center"/>
    </xf>
    <xf numFmtId="165" fontId="28" fillId="0" borderId="0" xfId="2" applyNumberFormat="1" applyFont="1" applyFill="1" applyBorder="1" applyAlignment="1">
      <alignment horizontal="center"/>
    </xf>
    <xf numFmtId="165" fontId="26" fillId="0" borderId="0" xfId="2" applyNumberFormat="1" applyFont="1" applyFill="1" applyBorder="1" applyAlignment="1">
      <alignment horizontal="center" vertical="center"/>
    </xf>
    <xf numFmtId="165" fontId="12" fillId="0" borderId="0" xfId="2" applyNumberFormat="1" applyFont="1" applyFill="1" applyBorder="1" applyAlignment="1">
      <alignment vertical="center"/>
    </xf>
    <xf numFmtId="165" fontId="29" fillId="0" borderId="0" xfId="2" applyNumberFormat="1" applyFont="1" applyFill="1" applyBorder="1" applyAlignment="1" applyProtection="1">
      <alignment vertical="center"/>
      <protection locked="0" hidden="1"/>
    </xf>
    <xf numFmtId="165" fontId="28" fillId="4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/>
    <xf numFmtId="0" fontId="4" fillId="0" borderId="1" xfId="0" applyFont="1" applyFill="1" applyBorder="1" applyAlignment="1">
      <alignment vertical="center"/>
    </xf>
    <xf numFmtId="165" fontId="32" fillId="0" borderId="0" xfId="2" applyNumberFormat="1" applyFont="1" applyFill="1" applyBorder="1" applyAlignment="1">
      <alignment vertical="center"/>
    </xf>
    <xf numFmtId="165" fontId="32" fillId="0" borderId="0" xfId="2" applyNumberFormat="1" applyFont="1" applyFill="1" applyBorder="1" applyAlignment="1">
      <alignment horizontal="centerContinuous" vertical="center"/>
    </xf>
    <xf numFmtId="165" fontId="32" fillId="2" borderId="0" xfId="2" applyNumberFormat="1" applyFont="1" applyFill="1" applyBorder="1" applyAlignment="1">
      <alignment horizontal="centerContinuous" vertical="center"/>
    </xf>
    <xf numFmtId="165" fontId="32" fillId="0" borderId="0" xfId="2" applyNumberFormat="1" applyFont="1" applyFill="1" applyBorder="1" applyAlignment="1" applyProtection="1">
      <alignment vertical="center"/>
      <protection locked="0" hidden="1"/>
    </xf>
    <xf numFmtId="165" fontId="34" fillId="0" borderId="0" xfId="2" applyNumberFormat="1" applyFont="1" applyFill="1" applyBorder="1" applyAlignment="1" applyProtection="1">
      <alignment vertical="center"/>
      <protection hidden="1"/>
    </xf>
    <xf numFmtId="165" fontId="35" fillId="0" borderId="0" xfId="2" applyNumberFormat="1" applyFont="1" applyFill="1" applyBorder="1" applyAlignment="1">
      <alignment vertical="center"/>
    </xf>
    <xf numFmtId="165" fontId="32" fillId="0" borderId="1" xfId="2" applyNumberFormat="1" applyFont="1" applyFill="1" applyBorder="1" applyAlignment="1" applyProtection="1">
      <alignment vertical="center"/>
      <protection locked="0" hidden="1"/>
    </xf>
    <xf numFmtId="165" fontId="34" fillId="4" borderId="0" xfId="2" applyNumberFormat="1" applyFont="1" applyFill="1" applyBorder="1" applyAlignment="1" applyProtection="1">
      <alignment vertical="center"/>
      <protection hidden="1"/>
    </xf>
    <xf numFmtId="165" fontId="34" fillId="0" borderId="0" xfId="2" applyNumberFormat="1" applyFont="1" applyFill="1" applyBorder="1" applyAlignment="1">
      <alignment vertical="center"/>
    </xf>
    <xf numFmtId="165" fontId="32" fillId="0" borderId="2" xfId="2" applyNumberFormat="1" applyFont="1" applyFill="1" applyBorder="1" applyAlignment="1" applyProtection="1">
      <alignment vertical="center"/>
      <protection locked="0" hidden="1"/>
    </xf>
    <xf numFmtId="165" fontId="32" fillId="0" borderId="3" xfId="2" applyNumberFormat="1" applyFont="1" applyFill="1" applyBorder="1" applyAlignment="1" applyProtection="1">
      <alignment vertical="center"/>
      <protection locked="0" hidden="1"/>
    </xf>
    <xf numFmtId="165" fontId="32" fillId="0" borderId="0" xfId="2" applyNumberFormat="1" applyFont="1" applyFill="1" applyBorder="1"/>
    <xf numFmtId="0" fontId="3" fillId="3" borderId="0" xfId="0" applyFont="1" applyFill="1" applyBorder="1" applyAlignment="1" applyProtection="1">
      <alignment horizontal="left" vertical="center" indent="1"/>
      <protection locked="0" hidden="1"/>
    </xf>
    <xf numFmtId="0" fontId="3" fillId="3" borderId="0" xfId="0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/>
    </xf>
    <xf numFmtId="165" fontId="33" fillId="6" borderId="0" xfId="2" applyNumberFormat="1" applyFont="1" applyFill="1" applyBorder="1" applyAlignment="1">
      <alignment horizontal="center"/>
    </xf>
    <xf numFmtId="165" fontId="11" fillId="5" borderId="0" xfId="2" applyNumberFormat="1" applyFont="1" applyFill="1" applyBorder="1" applyAlignment="1">
      <alignment horizontal="center"/>
    </xf>
    <xf numFmtId="0" fontId="15" fillId="4" borderId="0" xfId="0" applyFont="1" applyFill="1" applyBorder="1" applyAlignment="1" applyProtection="1">
      <alignment horizontal="left" vertical="center" indent="1"/>
      <protection locked="0" hidden="1"/>
    </xf>
    <xf numFmtId="0" fontId="5" fillId="0" borderId="0" xfId="1" applyFont="1" applyFill="1" applyBorder="1" applyAlignment="1" applyProtection="1">
      <alignment horizontal="left"/>
    </xf>
    <xf numFmtId="165" fontId="4" fillId="7" borderId="0" xfId="0" applyNumberFormat="1" applyFont="1" applyFill="1" applyBorder="1" applyAlignment="1">
      <alignment vertical="center"/>
    </xf>
    <xf numFmtId="165" fontId="4" fillId="5" borderId="0" xfId="0" applyNumberFormat="1" applyFont="1" applyFill="1" applyBorder="1" applyAlignment="1">
      <alignment vertical="center"/>
    </xf>
    <xf numFmtId="165" fontId="32" fillId="8" borderId="1" xfId="2" applyNumberFormat="1" applyFont="1" applyFill="1" applyBorder="1" applyAlignment="1" applyProtection="1">
      <alignment vertical="center"/>
      <protection locked="0" hidden="1"/>
    </xf>
    <xf numFmtId="165" fontId="36" fillId="0" borderId="0" xfId="0" applyNumberFormat="1" applyFont="1" applyFill="1" applyBorder="1" applyAlignment="1">
      <alignment vertical="center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274319.52142857143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104319.52142857142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117319.52142857142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34319.521428571432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1369645.6914285715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'Personal Budget'!#REF!</c15:sqref>
                        </c15:formulaRef>
                      </c:ext>
                    </c:extLst>
                    <c:strCache>
                      <c:ptCount val="1"/>
                      <c:pt idx="0">
                        <c:v>SAVINGS GOAL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2764981.6400000006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79569.060000000012</c:v>
                </c:pt>
                <c:pt idx="3">
                  <c:v>52791.859999999993</c:v>
                </c:pt>
                <c:pt idx="4">
                  <c:v>47212.5</c:v>
                </c:pt>
                <c:pt idx="5">
                  <c:v>207381.60142857142</c:v>
                </c:pt>
                <c:pt idx="6">
                  <c:v>362743.84142857138</c:v>
                </c:pt>
                <c:pt idx="7">
                  <c:v>274319.52142857143</c:v>
                </c:pt>
                <c:pt idx="8">
                  <c:v>104319.52142857142</c:v>
                </c:pt>
                <c:pt idx="9">
                  <c:v>117319.52142857142</c:v>
                </c:pt>
                <c:pt idx="10">
                  <c:v>34319.521428571432</c:v>
                </c:pt>
                <c:pt idx="11">
                  <c:v>1369645.6914285715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18686.43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18686.43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117253.26999999999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79569.060000000012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52791.859999999993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47212.5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207381.60142857142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362743.84142857138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64"/>
  <sheetViews>
    <sheetView showGridLines="0" tabSelected="1" zoomScale="85" zoomScaleNormal="85" zoomScaleSheetLayoutView="100" workbookViewId="0">
      <pane xSplit="3" ySplit="5" topLeftCell="D6" activePane="bottomRight" state="frozen"/>
      <selection pane="topRight" activeCell="D1" sqref="D1"/>
      <selection pane="bottomLeft" activeCell="A8" sqref="A8"/>
      <selection pane="bottomRight" activeCell="K47" sqref="K47"/>
    </sheetView>
  </sheetViews>
  <sheetFormatPr defaultRowHeight="12.75" x14ac:dyDescent="0.2"/>
  <cols>
    <col min="1" max="1" width="47.85546875" style="2" customWidth="1"/>
    <col min="2" max="2" width="13.140625" style="42" hidden="1" customWidth="1"/>
    <col min="3" max="3" width="14.28515625" style="60" customWidth="1"/>
    <col min="4" max="8" width="13.5703125" style="45" customWidth="1"/>
    <col min="9" max="15" width="13.5703125" style="73" customWidth="1"/>
    <col min="16" max="16" width="13.5703125" style="33" hidden="1" customWidth="1"/>
    <col min="17" max="17" width="11.140625" style="2" customWidth="1"/>
    <col min="18" max="18" width="15" style="2" hidden="1" customWidth="1"/>
    <col min="19" max="19" width="11.5703125" style="2" bestFit="1" customWidth="1"/>
    <col min="20" max="16384" width="9.140625" style="2"/>
  </cols>
  <sheetData>
    <row r="1" spans="1:18" s="1" customFormat="1" ht="35.1" customHeight="1" x14ac:dyDescent="0.2">
      <c r="A1" s="76" t="s">
        <v>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8" s="7" customFormat="1" ht="18" customHeight="1" x14ac:dyDescent="0.2">
      <c r="A2" s="12"/>
      <c r="B2" s="34"/>
      <c r="C2" s="52"/>
      <c r="D2" s="46"/>
      <c r="E2" s="46"/>
      <c r="F2" s="46"/>
      <c r="G2" s="46"/>
      <c r="H2" s="46"/>
      <c r="I2" s="62"/>
      <c r="J2" s="62"/>
      <c r="K2" s="62"/>
      <c r="L2" s="62"/>
      <c r="M2" s="62"/>
      <c r="N2" s="62"/>
      <c r="O2" s="62"/>
      <c r="P2" s="18"/>
    </row>
    <row r="3" spans="1:18" s="1" customFormat="1" ht="15" x14ac:dyDescent="0.25">
      <c r="A3" s="4"/>
      <c r="B3" s="35"/>
      <c r="C3" s="53" t="s">
        <v>16</v>
      </c>
      <c r="D3" s="78" t="s">
        <v>43</v>
      </c>
      <c r="E3" s="78"/>
      <c r="F3" s="78"/>
      <c r="G3" s="78"/>
      <c r="H3" s="78"/>
      <c r="I3" s="77" t="s">
        <v>73</v>
      </c>
      <c r="J3" s="77"/>
      <c r="K3" s="77"/>
      <c r="L3" s="77"/>
      <c r="M3" s="77"/>
      <c r="N3" s="77"/>
      <c r="O3" s="77"/>
      <c r="P3" s="19"/>
    </row>
    <row r="4" spans="1:18" s="6" customFormat="1" ht="20.100000000000001" customHeight="1" x14ac:dyDescent="0.2">
      <c r="A4" s="5"/>
      <c r="B4" s="36"/>
      <c r="C4" s="54" t="s">
        <v>41</v>
      </c>
      <c r="D4" s="21" t="s">
        <v>2</v>
      </c>
      <c r="E4" s="21" t="s">
        <v>3</v>
      </c>
      <c r="F4" s="50" t="s">
        <v>4</v>
      </c>
      <c r="G4" s="21" t="s">
        <v>5</v>
      </c>
      <c r="H4" s="50" t="s">
        <v>6</v>
      </c>
      <c r="I4" s="63" t="s">
        <v>7</v>
      </c>
      <c r="J4" s="64" t="s">
        <v>8</v>
      </c>
      <c r="K4" s="63" t="s">
        <v>9</v>
      </c>
      <c r="L4" s="64" t="s">
        <v>10</v>
      </c>
      <c r="M4" s="63" t="s">
        <v>11</v>
      </c>
      <c r="N4" s="64" t="s">
        <v>12</v>
      </c>
      <c r="O4" s="63" t="s">
        <v>13</v>
      </c>
      <c r="P4" s="20" t="s">
        <v>14</v>
      </c>
    </row>
    <row r="5" spans="1:18" s="6" customFormat="1" ht="6.95" customHeight="1" x14ac:dyDescent="0.2">
      <c r="A5" s="5"/>
      <c r="B5" s="36"/>
      <c r="C5" s="55"/>
      <c r="D5" s="21"/>
      <c r="E5" s="21"/>
      <c r="F5" s="21"/>
      <c r="G5" s="21"/>
      <c r="H5" s="21"/>
      <c r="I5" s="63"/>
      <c r="J5" s="63"/>
      <c r="K5" s="63"/>
      <c r="L5" s="63"/>
      <c r="M5" s="63"/>
      <c r="N5" s="63"/>
      <c r="O5" s="63"/>
      <c r="P5" s="22"/>
    </row>
    <row r="6" spans="1:18" s="6" customFormat="1" ht="7.5" customHeight="1" x14ac:dyDescent="0.2">
      <c r="A6" s="16"/>
      <c r="B6" s="40"/>
      <c r="C6" s="58"/>
      <c r="D6" s="23"/>
      <c r="E6" s="23"/>
      <c r="F6" s="23"/>
      <c r="G6" s="23"/>
      <c r="H6" s="23"/>
      <c r="I6" s="66"/>
      <c r="J6" s="66"/>
      <c r="K6" s="66"/>
      <c r="L6" s="66"/>
      <c r="M6" s="66"/>
      <c r="N6" s="66"/>
      <c r="O6" s="66"/>
      <c r="P6" s="23"/>
    </row>
    <row r="7" spans="1:18" s="6" customFormat="1" ht="18" customHeight="1" x14ac:dyDescent="0.2">
      <c r="A7" s="74" t="s">
        <v>18</v>
      </c>
      <c r="B7" s="74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8" s="6" customFormat="1" ht="6.95" customHeight="1" x14ac:dyDescent="0.2">
      <c r="A8" s="8"/>
      <c r="B8" s="38"/>
      <c r="C8" s="56"/>
      <c r="D8" s="47"/>
      <c r="E8" s="47"/>
      <c r="F8" s="47"/>
      <c r="G8" s="47"/>
      <c r="H8" s="47"/>
      <c r="I8" s="67"/>
      <c r="J8" s="67"/>
      <c r="K8" s="67"/>
      <c r="L8" s="67"/>
      <c r="M8" s="67"/>
      <c r="N8" s="67"/>
      <c r="O8" s="67"/>
      <c r="P8" s="24"/>
    </row>
    <row r="9" spans="1:18" s="7" customFormat="1" ht="15" customHeight="1" x14ac:dyDescent="0.2">
      <c r="A9" s="10" t="s">
        <v>19</v>
      </c>
      <c r="B9" s="37" t="s">
        <v>31</v>
      </c>
      <c r="C9" s="51">
        <v>6000</v>
      </c>
      <c r="D9" s="25"/>
      <c r="E9" s="25"/>
      <c r="F9" s="25"/>
      <c r="G9" s="25"/>
      <c r="H9" s="25"/>
      <c r="I9" s="68">
        <v>857.14285714285711</v>
      </c>
      <c r="J9" s="68">
        <v>857.14285714285711</v>
      </c>
      <c r="K9" s="68">
        <v>857.14285714285711</v>
      </c>
      <c r="L9" s="68">
        <v>857.14285714285711</v>
      </c>
      <c r="M9" s="68">
        <v>857.14285714285711</v>
      </c>
      <c r="N9" s="68">
        <v>857.14285714285711</v>
      </c>
      <c r="O9" s="68">
        <v>857.14285714285711</v>
      </c>
      <c r="P9" s="30">
        <f t="shared" ref="P9:P59" si="0">SUM(D9:O9)</f>
        <v>5999.9999999999991</v>
      </c>
      <c r="Q9" s="43">
        <f t="shared" ref="Q9:Q61" si="1">C9-P9</f>
        <v>0</v>
      </c>
      <c r="R9" s="49">
        <f>Q9/7</f>
        <v>0</v>
      </c>
    </row>
    <row r="10" spans="1:18" s="7" customFormat="1" ht="15" customHeight="1" x14ac:dyDescent="0.2">
      <c r="A10" s="10" t="s">
        <v>20</v>
      </c>
      <c r="B10" s="37" t="s">
        <v>32</v>
      </c>
      <c r="C10" s="51">
        <v>2000</v>
      </c>
      <c r="D10" s="25"/>
      <c r="E10" s="25">
        <v>0</v>
      </c>
      <c r="F10" s="25">
        <v>254.4</v>
      </c>
      <c r="G10" s="25">
        <v>0</v>
      </c>
      <c r="H10" s="25">
        <v>190.8</v>
      </c>
      <c r="I10" s="68">
        <v>222.1142857142857</v>
      </c>
      <c r="J10" s="68">
        <v>222.1142857142857</v>
      </c>
      <c r="K10" s="68">
        <v>222.1142857142857</v>
      </c>
      <c r="L10" s="68">
        <v>222.1142857142857</v>
      </c>
      <c r="M10" s="68">
        <v>222.1142857142857</v>
      </c>
      <c r="N10" s="68">
        <v>222.1142857142857</v>
      </c>
      <c r="O10" s="68">
        <v>222.1142857142857</v>
      </c>
      <c r="P10" s="30">
        <f t="shared" si="0"/>
        <v>1999.9999999999995</v>
      </c>
      <c r="Q10" s="43">
        <f t="shared" si="1"/>
        <v>0</v>
      </c>
      <c r="R10" s="49">
        <f t="shared" ref="R10:R61" si="2">Q10/7</f>
        <v>0</v>
      </c>
    </row>
    <row r="11" spans="1:18" s="7" customFormat="1" ht="15" customHeight="1" x14ac:dyDescent="0.2">
      <c r="A11" s="10" t="s">
        <v>21</v>
      </c>
      <c r="B11" s="37" t="s">
        <v>33</v>
      </c>
      <c r="C11" s="51">
        <v>170000</v>
      </c>
      <c r="D11" s="25">
        <v>1026.7</v>
      </c>
      <c r="E11" s="25">
        <v>4729</v>
      </c>
      <c r="F11" s="25">
        <v>19673.650000000001</v>
      </c>
      <c r="G11" s="25">
        <v>4695.3999999999996</v>
      </c>
      <c r="H11" s="25">
        <v>7681.57</v>
      </c>
      <c r="I11" s="68">
        <v>18884.811428571429</v>
      </c>
      <c r="J11" s="68">
        <v>18884.811428571429</v>
      </c>
      <c r="K11" s="68">
        <v>18884.811428571429</v>
      </c>
      <c r="L11" s="68">
        <v>18884.811428571429</v>
      </c>
      <c r="M11" s="68">
        <v>18884.811428571429</v>
      </c>
      <c r="N11" s="68">
        <v>18884.811428571429</v>
      </c>
      <c r="O11" s="68">
        <v>18884.811428571429</v>
      </c>
      <c r="P11" s="30">
        <f t="shared" si="0"/>
        <v>170000.00000000003</v>
      </c>
      <c r="Q11" s="43">
        <f t="shared" si="1"/>
        <v>0</v>
      </c>
      <c r="R11" s="49">
        <f t="shared" si="2"/>
        <v>0</v>
      </c>
    </row>
    <row r="12" spans="1:18" s="7" customFormat="1" ht="15" customHeight="1" x14ac:dyDescent="0.2">
      <c r="A12" s="10" t="s">
        <v>22</v>
      </c>
      <c r="B12" s="37" t="s">
        <v>33</v>
      </c>
      <c r="C12" s="51">
        <v>5000</v>
      </c>
      <c r="D12" s="25">
        <v>1632.4</v>
      </c>
      <c r="E12" s="25">
        <v>356.55</v>
      </c>
      <c r="F12" s="25">
        <v>296.89999999999998</v>
      </c>
      <c r="G12" s="25">
        <v>185.6</v>
      </c>
      <c r="H12" s="25">
        <v>535</v>
      </c>
      <c r="I12" s="68">
        <v>284.79285714285714</v>
      </c>
      <c r="J12" s="68">
        <v>284.79285714285714</v>
      </c>
      <c r="K12" s="68">
        <v>284.79285714285714</v>
      </c>
      <c r="L12" s="68">
        <v>284.79285714285714</v>
      </c>
      <c r="M12" s="68">
        <v>284.79285714285714</v>
      </c>
      <c r="N12" s="68">
        <v>284.79285714285714</v>
      </c>
      <c r="O12" s="68">
        <v>284.79285714285714</v>
      </c>
      <c r="P12" s="30">
        <f t="shared" si="0"/>
        <v>5000</v>
      </c>
      <c r="Q12" s="43">
        <f t="shared" si="1"/>
        <v>0</v>
      </c>
      <c r="R12" s="49">
        <f t="shared" si="2"/>
        <v>0</v>
      </c>
    </row>
    <row r="13" spans="1:18" s="7" customFormat="1" ht="8.25" customHeight="1" x14ac:dyDescent="0.2">
      <c r="A13" s="10"/>
      <c r="B13" s="37"/>
      <c r="C13" s="51"/>
      <c r="D13" s="31"/>
      <c r="E13" s="31"/>
      <c r="F13" s="31"/>
      <c r="G13" s="31"/>
      <c r="H13" s="31"/>
      <c r="I13" s="71"/>
      <c r="J13" s="71"/>
      <c r="K13" s="71"/>
      <c r="L13" s="71"/>
      <c r="M13" s="71"/>
      <c r="N13" s="71"/>
      <c r="O13" s="71"/>
      <c r="P13" s="30">
        <f t="shared" si="0"/>
        <v>0</v>
      </c>
      <c r="Q13" s="43">
        <f t="shared" si="1"/>
        <v>0</v>
      </c>
      <c r="R13" s="49">
        <f t="shared" si="2"/>
        <v>0</v>
      </c>
    </row>
    <row r="14" spans="1:18" s="7" customFormat="1" ht="15" customHeight="1" x14ac:dyDescent="0.2">
      <c r="A14" s="10" t="s">
        <v>23</v>
      </c>
      <c r="B14" s="37" t="s">
        <v>23</v>
      </c>
      <c r="C14" s="51">
        <v>25000</v>
      </c>
      <c r="D14" s="25">
        <v>1306.33</v>
      </c>
      <c r="E14" s="25">
        <v>0</v>
      </c>
      <c r="F14" s="25">
        <v>101.75</v>
      </c>
      <c r="G14" s="25">
        <v>2989.71</v>
      </c>
      <c r="H14" s="25">
        <v>0</v>
      </c>
      <c r="I14" s="68">
        <v>2943.1728571428571</v>
      </c>
      <c r="J14" s="68">
        <v>2943.1728571428571</v>
      </c>
      <c r="K14" s="68">
        <v>2943.1728571428571</v>
      </c>
      <c r="L14" s="68">
        <v>2943.1728571428571</v>
      </c>
      <c r="M14" s="68">
        <v>2943.1728571428571</v>
      </c>
      <c r="N14" s="68">
        <v>2943.1728571428571</v>
      </c>
      <c r="O14" s="68">
        <v>2943.1728571428571</v>
      </c>
      <c r="P14" s="30">
        <f t="shared" si="0"/>
        <v>25000</v>
      </c>
      <c r="Q14" s="43">
        <f t="shared" si="1"/>
        <v>0</v>
      </c>
      <c r="R14" s="49">
        <f t="shared" si="2"/>
        <v>0</v>
      </c>
    </row>
    <row r="15" spans="1:18" s="7" customFormat="1" ht="15" customHeight="1" x14ac:dyDescent="0.2">
      <c r="A15" s="10" t="s">
        <v>24</v>
      </c>
      <c r="B15" s="37" t="s">
        <v>23</v>
      </c>
      <c r="C15" s="51">
        <v>80000</v>
      </c>
      <c r="D15" s="25"/>
      <c r="E15" s="25"/>
      <c r="F15" s="25"/>
      <c r="G15" s="25"/>
      <c r="H15" s="25"/>
      <c r="I15" s="68"/>
      <c r="J15" s="68"/>
      <c r="K15" s="68"/>
      <c r="L15" s="68"/>
      <c r="M15" s="68"/>
      <c r="N15" s="68"/>
      <c r="O15" s="68">
        <v>80000</v>
      </c>
      <c r="P15" s="30">
        <f t="shared" si="0"/>
        <v>80000</v>
      </c>
      <c r="Q15" s="43">
        <f t="shared" si="1"/>
        <v>0</v>
      </c>
      <c r="R15" s="49">
        <f t="shared" si="2"/>
        <v>0</v>
      </c>
    </row>
    <row r="16" spans="1:18" s="7" customFormat="1" ht="15" customHeight="1" x14ac:dyDescent="0.2">
      <c r="A16" s="10" t="s">
        <v>25</v>
      </c>
      <c r="B16" s="37" t="s">
        <v>34</v>
      </c>
      <c r="C16" s="51">
        <v>36000</v>
      </c>
      <c r="D16" s="25"/>
      <c r="E16" s="25">
        <v>11154.82</v>
      </c>
      <c r="F16" s="25">
        <v>12409.76</v>
      </c>
      <c r="G16" s="25">
        <v>5853.79</v>
      </c>
      <c r="H16" s="25">
        <v>0</v>
      </c>
      <c r="I16" s="68"/>
      <c r="J16" s="68"/>
      <c r="K16" s="68"/>
      <c r="L16" s="68"/>
      <c r="M16" s="68"/>
      <c r="N16" s="68"/>
      <c r="O16" s="68"/>
      <c r="P16" s="30">
        <f t="shared" si="0"/>
        <v>29418.370000000003</v>
      </c>
      <c r="Q16" s="82">
        <f t="shared" si="1"/>
        <v>6581.6299999999974</v>
      </c>
      <c r="R16" s="49">
        <f t="shared" si="2"/>
        <v>940.2328571428568</v>
      </c>
    </row>
    <row r="17" spans="1:18" s="7" customFormat="1" ht="15" customHeight="1" x14ac:dyDescent="0.2">
      <c r="A17" s="10" t="s">
        <v>46</v>
      </c>
      <c r="B17" s="37" t="s">
        <v>34</v>
      </c>
      <c r="C17" s="51">
        <v>36000</v>
      </c>
      <c r="D17" s="25"/>
      <c r="E17" s="25"/>
      <c r="F17" s="25"/>
      <c r="G17" s="25"/>
      <c r="H17" s="25"/>
      <c r="I17" s="68"/>
      <c r="J17" s="68"/>
      <c r="K17" s="68"/>
      <c r="L17" s="68"/>
      <c r="M17" s="68">
        <v>36000</v>
      </c>
      <c r="N17" s="68"/>
      <c r="O17" s="68"/>
      <c r="P17" s="30">
        <f t="shared" si="0"/>
        <v>36000</v>
      </c>
      <c r="Q17" s="43">
        <f t="shared" si="1"/>
        <v>0</v>
      </c>
      <c r="R17" s="49">
        <f t="shared" si="2"/>
        <v>0</v>
      </c>
    </row>
    <row r="18" spans="1:18" s="7" customFormat="1" ht="15" customHeight="1" x14ac:dyDescent="0.2">
      <c r="A18" s="10" t="s">
        <v>47</v>
      </c>
      <c r="B18" s="37" t="s">
        <v>35</v>
      </c>
      <c r="C18" s="51">
        <v>160000</v>
      </c>
      <c r="D18" s="25"/>
      <c r="E18" s="25"/>
      <c r="F18" s="25"/>
      <c r="G18" s="25"/>
      <c r="H18" s="25"/>
      <c r="I18" s="68"/>
      <c r="J18" s="68">
        <v>57000</v>
      </c>
      <c r="K18" s="68"/>
      <c r="L18" s="68">
        <v>70000</v>
      </c>
      <c r="M18" s="68"/>
      <c r="N18" s="68"/>
      <c r="O18" s="83">
        <v>33000</v>
      </c>
      <c r="P18" s="30">
        <f t="shared" si="0"/>
        <v>160000</v>
      </c>
      <c r="Q18" s="43">
        <f t="shared" si="1"/>
        <v>0</v>
      </c>
      <c r="R18" s="49">
        <f t="shared" si="2"/>
        <v>0</v>
      </c>
    </row>
    <row r="19" spans="1:18" s="7" customFormat="1" ht="15" customHeight="1" x14ac:dyDescent="0.2">
      <c r="A19" s="10" t="s">
        <v>48</v>
      </c>
      <c r="B19" s="37" t="s">
        <v>35</v>
      </c>
      <c r="C19" s="51">
        <v>65000</v>
      </c>
      <c r="D19" s="25"/>
      <c r="E19" s="25"/>
      <c r="F19" s="25"/>
      <c r="G19" s="25"/>
      <c r="H19" s="25"/>
      <c r="I19" s="68"/>
      <c r="J19" s="68"/>
      <c r="K19" s="68"/>
      <c r="L19" s="68"/>
      <c r="M19" s="68"/>
      <c r="N19" s="68"/>
      <c r="O19" s="83">
        <v>65000</v>
      </c>
      <c r="P19" s="30">
        <f t="shared" si="0"/>
        <v>65000</v>
      </c>
      <c r="Q19" s="43">
        <f t="shared" si="1"/>
        <v>0</v>
      </c>
      <c r="R19" s="49">
        <f t="shared" si="2"/>
        <v>0</v>
      </c>
    </row>
    <row r="20" spans="1:18" s="7" customFormat="1" ht="15" customHeight="1" x14ac:dyDescent="0.2">
      <c r="A20" s="10" t="s">
        <v>76</v>
      </c>
      <c r="B20" s="37" t="s">
        <v>34</v>
      </c>
      <c r="C20" s="51">
        <v>260000</v>
      </c>
      <c r="D20" s="25"/>
      <c r="E20" s="25">
        <v>-2000</v>
      </c>
      <c r="F20" s="25">
        <v>-4000</v>
      </c>
      <c r="G20" s="25"/>
      <c r="H20" s="25"/>
      <c r="I20" s="68">
        <f>24667.5+5141.14+73412.82</f>
        <v>103221.46</v>
      </c>
      <c r="J20" s="68">
        <v>162778.53999999998</v>
      </c>
      <c r="K20" s="68"/>
      <c r="L20" s="68"/>
      <c r="M20" s="68"/>
      <c r="N20" s="68"/>
      <c r="O20" s="68"/>
      <c r="P20" s="30">
        <f t="shared" si="0"/>
        <v>260000</v>
      </c>
      <c r="Q20" s="43">
        <f t="shared" si="1"/>
        <v>0</v>
      </c>
      <c r="R20" s="49">
        <f t="shared" si="2"/>
        <v>0</v>
      </c>
    </row>
    <row r="21" spans="1:18" s="7" customFormat="1" ht="15" customHeight="1" x14ac:dyDescent="0.2">
      <c r="A21" s="10" t="s">
        <v>77</v>
      </c>
      <c r="B21" s="37" t="s">
        <v>34</v>
      </c>
      <c r="C21" s="51">
        <v>59700</v>
      </c>
      <c r="D21" s="25"/>
      <c r="E21" s="25"/>
      <c r="F21" s="25"/>
      <c r="G21" s="25"/>
      <c r="H21" s="25"/>
      <c r="I21" s="68">
        <v>17867.2</v>
      </c>
      <c r="J21" s="68">
        <v>41832.800000000003</v>
      </c>
      <c r="K21" s="68"/>
      <c r="L21" s="68"/>
      <c r="M21" s="68"/>
      <c r="N21" s="68"/>
      <c r="O21" s="68"/>
      <c r="P21" s="30">
        <f t="shared" si="0"/>
        <v>59700</v>
      </c>
      <c r="Q21" s="43">
        <f t="shared" si="1"/>
        <v>0</v>
      </c>
      <c r="R21" s="49">
        <f t="shared" si="2"/>
        <v>0</v>
      </c>
    </row>
    <row r="22" spans="1:18" s="7" customFormat="1" ht="15" customHeight="1" x14ac:dyDescent="0.2">
      <c r="A22" s="10" t="s">
        <v>26</v>
      </c>
      <c r="B22" s="37" t="s">
        <v>34</v>
      </c>
      <c r="C22" s="51">
        <v>30000</v>
      </c>
      <c r="D22" s="25"/>
      <c r="E22" s="25"/>
      <c r="F22" s="25"/>
      <c r="G22" s="25"/>
      <c r="H22" s="25"/>
      <c r="I22" s="68"/>
      <c r="J22" s="68"/>
      <c r="K22" s="68"/>
      <c r="L22" s="68"/>
      <c r="M22" s="68"/>
      <c r="N22" s="68"/>
      <c r="O22" s="83">
        <v>30000</v>
      </c>
      <c r="P22" s="30">
        <f t="shared" si="0"/>
        <v>30000</v>
      </c>
      <c r="Q22" s="43">
        <f t="shared" si="1"/>
        <v>0</v>
      </c>
      <c r="R22" s="49">
        <f t="shared" si="2"/>
        <v>0</v>
      </c>
    </row>
    <row r="23" spans="1:18" s="7" customFormat="1" ht="25.5" x14ac:dyDescent="0.2">
      <c r="A23" s="17" t="s">
        <v>49</v>
      </c>
      <c r="B23" s="37" t="s">
        <v>35</v>
      </c>
      <c r="C23" s="51">
        <v>80000</v>
      </c>
      <c r="D23" s="25"/>
      <c r="E23" s="25"/>
      <c r="F23" s="25"/>
      <c r="G23" s="25"/>
      <c r="H23" s="25"/>
      <c r="I23" s="68"/>
      <c r="J23" s="68"/>
      <c r="K23" s="68"/>
      <c r="L23" s="68"/>
      <c r="M23" s="68"/>
      <c r="N23" s="68"/>
      <c r="O23" s="83">
        <v>80000</v>
      </c>
      <c r="P23" s="30">
        <f t="shared" si="0"/>
        <v>80000</v>
      </c>
      <c r="Q23" s="43">
        <f t="shared" si="1"/>
        <v>0</v>
      </c>
      <c r="R23" s="49">
        <f t="shared" si="2"/>
        <v>0</v>
      </c>
    </row>
    <row r="24" spans="1:18" s="7" customFormat="1" ht="15" customHeight="1" x14ac:dyDescent="0.2">
      <c r="A24" s="10" t="s">
        <v>78</v>
      </c>
      <c r="B24" s="37" t="s">
        <v>34</v>
      </c>
      <c r="C24" s="51">
        <v>15000</v>
      </c>
      <c r="D24" s="25"/>
      <c r="E24" s="25">
        <v>-6000</v>
      </c>
      <c r="F24" s="25">
        <v>0</v>
      </c>
      <c r="G24" s="25">
        <v>0</v>
      </c>
      <c r="H24" s="25">
        <v>-3000</v>
      </c>
      <c r="I24" s="68"/>
      <c r="J24" s="68"/>
      <c r="K24" s="68"/>
      <c r="L24" s="68"/>
      <c r="M24" s="68">
        <v>24000</v>
      </c>
      <c r="N24" s="68"/>
      <c r="O24" s="68"/>
      <c r="P24" s="30">
        <f t="shared" si="0"/>
        <v>15000</v>
      </c>
      <c r="Q24" s="43">
        <f t="shared" si="1"/>
        <v>0</v>
      </c>
      <c r="R24" s="49">
        <f t="shared" si="2"/>
        <v>0</v>
      </c>
    </row>
    <row r="25" spans="1:18" s="7" customFormat="1" ht="15" customHeight="1" x14ac:dyDescent="0.2">
      <c r="A25" s="10" t="s">
        <v>36</v>
      </c>
      <c r="B25" s="37" t="s">
        <v>35</v>
      </c>
      <c r="C25" s="51">
        <v>90000</v>
      </c>
      <c r="D25" s="25"/>
      <c r="E25" s="25"/>
      <c r="F25" s="25"/>
      <c r="G25" s="25"/>
      <c r="H25" s="25"/>
      <c r="I25" s="68"/>
      <c r="J25" s="68"/>
      <c r="K25" s="68">
        <v>35000</v>
      </c>
      <c r="L25" s="68"/>
      <c r="M25" s="68"/>
      <c r="N25" s="68"/>
      <c r="O25" s="83">
        <v>55000</v>
      </c>
      <c r="P25" s="30">
        <f t="shared" si="0"/>
        <v>90000</v>
      </c>
      <c r="Q25" s="43">
        <f t="shared" si="1"/>
        <v>0</v>
      </c>
      <c r="R25" s="49">
        <f t="shared" si="2"/>
        <v>0</v>
      </c>
    </row>
    <row r="26" spans="1:18" s="7" customFormat="1" ht="15" customHeight="1" x14ac:dyDescent="0.2">
      <c r="A26" s="10" t="s">
        <v>69</v>
      </c>
      <c r="B26" s="37" t="s">
        <v>35</v>
      </c>
      <c r="C26" s="45">
        <v>55000</v>
      </c>
      <c r="D26" s="25"/>
      <c r="E26" s="25"/>
      <c r="F26" s="25"/>
      <c r="G26" s="25"/>
      <c r="H26" s="25"/>
      <c r="I26" s="68"/>
      <c r="J26" s="68"/>
      <c r="K26" s="68"/>
      <c r="L26" s="68"/>
      <c r="M26" s="68"/>
      <c r="N26" s="68"/>
      <c r="O26" s="83">
        <v>55000</v>
      </c>
      <c r="P26" s="30">
        <f t="shared" si="0"/>
        <v>55000</v>
      </c>
      <c r="Q26" s="43">
        <f t="shared" si="1"/>
        <v>0</v>
      </c>
      <c r="R26" s="49">
        <f t="shared" si="2"/>
        <v>0</v>
      </c>
    </row>
    <row r="27" spans="1:18" s="7" customFormat="1" ht="15" customHeight="1" x14ac:dyDescent="0.2">
      <c r="A27" s="10" t="s">
        <v>50</v>
      </c>
      <c r="B27" s="37" t="s">
        <v>34</v>
      </c>
      <c r="C27" s="51">
        <v>40000</v>
      </c>
      <c r="D27" s="25"/>
      <c r="E27" s="25"/>
      <c r="F27" s="25"/>
      <c r="G27" s="25"/>
      <c r="H27" s="25"/>
      <c r="I27" s="68"/>
      <c r="J27" s="68"/>
      <c r="K27" s="68"/>
      <c r="L27" s="68"/>
      <c r="M27" s="68"/>
      <c r="N27" s="68"/>
      <c r="O27" s="83">
        <v>40000</v>
      </c>
      <c r="P27" s="30">
        <f t="shared" si="0"/>
        <v>40000</v>
      </c>
      <c r="Q27" s="43">
        <f t="shared" si="1"/>
        <v>0</v>
      </c>
      <c r="R27" s="49">
        <f t="shared" si="2"/>
        <v>0</v>
      </c>
    </row>
    <row r="28" spans="1:18" s="7" customFormat="1" ht="15" customHeight="1" x14ac:dyDescent="0.2">
      <c r="A28" s="10" t="s">
        <v>27</v>
      </c>
      <c r="B28" s="37" t="s">
        <v>34</v>
      </c>
      <c r="C28" s="51">
        <v>19000</v>
      </c>
      <c r="D28" s="25"/>
      <c r="E28" s="25">
        <v>-2000</v>
      </c>
      <c r="F28" s="25">
        <v>0</v>
      </c>
      <c r="G28" s="25">
        <v>0</v>
      </c>
      <c r="H28" s="25">
        <v>-2000</v>
      </c>
      <c r="I28" s="68"/>
      <c r="J28" s="68"/>
      <c r="K28" s="68"/>
      <c r="L28" s="68"/>
      <c r="M28" s="68">
        <v>23000</v>
      </c>
      <c r="N28" s="68"/>
      <c r="O28" s="68"/>
      <c r="P28" s="30">
        <f t="shared" si="0"/>
        <v>19000</v>
      </c>
      <c r="Q28" s="43">
        <f t="shared" si="1"/>
        <v>0</v>
      </c>
      <c r="R28" s="49">
        <f t="shared" si="2"/>
        <v>0</v>
      </c>
    </row>
    <row r="29" spans="1:18" s="7" customFormat="1" ht="15" customHeight="1" x14ac:dyDescent="0.2">
      <c r="A29" s="10" t="s">
        <v>51</v>
      </c>
      <c r="B29" s="37" t="s">
        <v>35</v>
      </c>
      <c r="C29" s="51">
        <v>35000</v>
      </c>
      <c r="D29" s="25">
        <v>600</v>
      </c>
      <c r="E29" s="25">
        <v>385</v>
      </c>
      <c r="F29" s="25">
        <v>1505</v>
      </c>
      <c r="G29" s="25">
        <v>795</v>
      </c>
      <c r="H29" s="25">
        <v>6365</v>
      </c>
      <c r="I29" s="68">
        <v>3621.4285714285716</v>
      </c>
      <c r="J29" s="68">
        <v>3621.4285714285716</v>
      </c>
      <c r="K29" s="68">
        <v>3621.4285714285716</v>
      </c>
      <c r="L29" s="68">
        <v>3621.4285714285716</v>
      </c>
      <c r="M29" s="68">
        <v>3621.4285714285716</v>
      </c>
      <c r="N29" s="68">
        <v>3621.4285714285716</v>
      </c>
      <c r="O29" s="68">
        <v>3621.4285714285716</v>
      </c>
      <c r="P29" s="30">
        <f t="shared" si="0"/>
        <v>35000.000000000007</v>
      </c>
      <c r="Q29" s="43">
        <f t="shared" si="1"/>
        <v>0</v>
      </c>
      <c r="R29" s="49">
        <f t="shared" si="2"/>
        <v>0</v>
      </c>
    </row>
    <row r="30" spans="1:18" s="7" customFormat="1" ht="15" customHeight="1" x14ac:dyDescent="0.2">
      <c r="A30" s="10" t="s">
        <v>52</v>
      </c>
      <c r="B30" s="37" t="s">
        <v>35</v>
      </c>
      <c r="C30" s="51">
        <v>35000</v>
      </c>
      <c r="D30" s="25"/>
      <c r="E30" s="25">
        <v>6069.14</v>
      </c>
      <c r="F30" s="25">
        <v>87.3</v>
      </c>
      <c r="G30" s="25"/>
      <c r="H30" s="25"/>
      <c r="I30" s="68">
        <v>4120.5085714285715</v>
      </c>
      <c r="J30" s="68">
        <v>4120.5085714285715</v>
      </c>
      <c r="K30" s="68">
        <v>4120.5085714285715</v>
      </c>
      <c r="L30" s="68">
        <v>4120.5085714285715</v>
      </c>
      <c r="M30" s="68">
        <v>4120.5085714285715</v>
      </c>
      <c r="N30" s="68">
        <v>4120.5085714285715</v>
      </c>
      <c r="O30" s="68">
        <v>4120.5085714285715</v>
      </c>
      <c r="P30" s="30">
        <f t="shared" si="0"/>
        <v>35000</v>
      </c>
      <c r="Q30" s="43">
        <f t="shared" si="1"/>
        <v>0</v>
      </c>
      <c r="R30" s="49">
        <f t="shared" si="2"/>
        <v>0</v>
      </c>
    </row>
    <row r="31" spans="1:18" s="7" customFormat="1" ht="15" customHeight="1" x14ac:dyDescent="0.2">
      <c r="A31" s="10" t="s">
        <v>72</v>
      </c>
      <c r="B31" s="37" t="s">
        <v>34</v>
      </c>
      <c r="C31" s="51">
        <v>0</v>
      </c>
      <c r="D31" s="25"/>
      <c r="E31" s="25"/>
      <c r="F31" s="25"/>
      <c r="G31" s="25"/>
      <c r="H31" s="25"/>
      <c r="I31" s="68"/>
      <c r="J31" s="68"/>
      <c r="K31" s="68"/>
      <c r="L31" s="68"/>
      <c r="M31" s="68"/>
      <c r="N31" s="68"/>
      <c r="O31" s="68"/>
      <c r="P31" s="30">
        <f t="shared" si="0"/>
        <v>0</v>
      </c>
      <c r="Q31" s="43">
        <f t="shared" si="1"/>
        <v>0</v>
      </c>
      <c r="R31" s="49">
        <f t="shared" si="2"/>
        <v>0</v>
      </c>
    </row>
    <row r="32" spans="1:18" s="7" customFormat="1" ht="15" customHeight="1" x14ac:dyDescent="0.2">
      <c r="A32" s="10" t="s">
        <v>37</v>
      </c>
      <c r="B32" s="37" t="s">
        <v>35</v>
      </c>
      <c r="C32" s="51">
        <v>70000</v>
      </c>
      <c r="D32" s="25"/>
      <c r="E32" s="25">
        <v>0</v>
      </c>
      <c r="F32" s="25">
        <v>4280.49</v>
      </c>
      <c r="G32" s="25">
        <v>0</v>
      </c>
      <c r="H32" s="25">
        <v>1544.38</v>
      </c>
      <c r="I32" s="68"/>
      <c r="J32" s="68"/>
      <c r="K32" s="68"/>
      <c r="L32" s="68"/>
      <c r="M32" s="68"/>
      <c r="N32" s="68"/>
      <c r="O32" s="83">
        <v>64175.13</v>
      </c>
      <c r="P32" s="30">
        <f t="shared" si="0"/>
        <v>70000</v>
      </c>
      <c r="Q32" s="43">
        <f t="shared" si="1"/>
        <v>0</v>
      </c>
      <c r="R32" s="49">
        <f t="shared" si="2"/>
        <v>0</v>
      </c>
    </row>
    <row r="33" spans="1:18" s="7" customFormat="1" ht="15" customHeight="1" x14ac:dyDescent="0.2">
      <c r="A33" s="10" t="s">
        <v>53</v>
      </c>
      <c r="B33" s="37" t="s">
        <v>35</v>
      </c>
      <c r="C33" s="51">
        <v>100000</v>
      </c>
      <c r="D33" s="25"/>
      <c r="E33" s="25"/>
      <c r="F33" s="25"/>
      <c r="G33" s="25"/>
      <c r="H33" s="25"/>
      <c r="I33" s="68"/>
      <c r="J33" s="68"/>
      <c r="K33" s="68"/>
      <c r="L33" s="68"/>
      <c r="M33" s="68"/>
      <c r="N33" s="68"/>
      <c r="O33" s="83">
        <v>100000</v>
      </c>
      <c r="P33" s="30">
        <f t="shared" si="0"/>
        <v>100000</v>
      </c>
      <c r="Q33" s="43">
        <f t="shared" si="1"/>
        <v>0</v>
      </c>
      <c r="R33" s="49">
        <f t="shared" si="2"/>
        <v>0</v>
      </c>
    </row>
    <row r="34" spans="1:18" s="7" customFormat="1" ht="15" customHeight="1" x14ac:dyDescent="0.2">
      <c r="A34" s="10" t="s">
        <v>75</v>
      </c>
      <c r="B34" s="37" t="s">
        <v>34</v>
      </c>
      <c r="C34" s="51">
        <v>0</v>
      </c>
      <c r="D34" s="25"/>
      <c r="E34" s="25"/>
      <c r="F34" s="25"/>
      <c r="G34" s="25">
        <v>0</v>
      </c>
      <c r="H34" s="25">
        <v>1509.31</v>
      </c>
      <c r="I34" s="68"/>
      <c r="J34" s="68"/>
      <c r="K34" s="68"/>
      <c r="L34" s="68"/>
      <c r="M34" s="68"/>
      <c r="N34" s="68"/>
      <c r="O34" s="68"/>
      <c r="P34" s="30"/>
      <c r="Q34" s="43"/>
      <c r="R34" s="49">
        <f t="shared" si="2"/>
        <v>0</v>
      </c>
    </row>
    <row r="35" spans="1:18" s="7" customFormat="1" ht="15" customHeight="1" x14ac:dyDescent="0.2">
      <c r="A35" s="10" t="s">
        <v>54</v>
      </c>
      <c r="B35" s="37" t="s">
        <v>34</v>
      </c>
      <c r="C35" s="51">
        <v>100000</v>
      </c>
      <c r="D35" s="25"/>
      <c r="E35" s="25">
        <v>77066.990000000005</v>
      </c>
      <c r="F35" s="25">
        <v>23998.9</v>
      </c>
      <c r="G35" s="25"/>
      <c r="H35" s="25"/>
      <c r="I35" s="68"/>
      <c r="J35" s="68"/>
      <c r="K35" s="68"/>
      <c r="L35" s="68"/>
      <c r="M35" s="68"/>
      <c r="N35" s="68"/>
      <c r="O35" s="68"/>
      <c r="P35" s="30">
        <f t="shared" si="0"/>
        <v>101065.89000000001</v>
      </c>
      <c r="Q35" s="84">
        <f t="shared" si="1"/>
        <v>-1065.890000000014</v>
      </c>
      <c r="R35" s="49">
        <f t="shared" si="2"/>
        <v>-152.270000000002</v>
      </c>
    </row>
    <row r="36" spans="1:18" s="7" customFormat="1" ht="15" customHeight="1" x14ac:dyDescent="0.2">
      <c r="A36" s="10" t="s">
        <v>55</v>
      </c>
      <c r="B36" s="37" t="s">
        <v>35</v>
      </c>
      <c r="C36" s="51">
        <v>60000</v>
      </c>
      <c r="D36" s="25"/>
      <c r="E36" s="25">
        <v>2478</v>
      </c>
      <c r="F36" s="25">
        <v>15030</v>
      </c>
      <c r="G36" s="25"/>
      <c r="H36" s="25"/>
      <c r="I36" s="68"/>
      <c r="J36" s="68"/>
      <c r="K36" s="68"/>
      <c r="L36" s="68"/>
      <c r="M36" s="68"/>
      <c r="N36" s="68"/>
      <c r="O36" s="83">
        <v>42492</v>
      </c>
      <c r="P36" s="30">
        <f t="shared" si="0"/>
        <v>60000</v>
      </c>
      <c r="Q36" s="43">
        <f t="shared" si="1"/>
        <v>0</v>
      </c>
      <c r="R36" s="49">
        <f t="shared" si="2"/>
        <v>0</v>
      </c>
    </row>
    <row r="37" spans="1:18" s="7" customFormat="1" ht="15" customHeight="1" x14ac:dyDescent="0.2">
      <c r="A37" s="10" t="s">
        <v>56</v>
      </c>
      <c r="B37" s="37" t="s">
        <v>35</v>
      </c>
      <c r="C37" s="51">
        <v>80000</v>
      </c>
      <c r="D37" s="25"/>
      <c r="E37" s="25">
        <v>21870.959999999999</v>
      </c>
      <c r="F37" s="25">
        <v>9770</v>
      </c>
      <c r="G37" s="25"/>
      <c r="H37" s="25"/>
      <c r="I37" s="68"/>
      <c r="J37" s="68"/>
      <c r="K37" s="68"/>
      <c r="L37" s="68"/>
      <c r="M37" s="68"/>
      <c r="N37" s="68"/>
      <c r="O37" s="83">
        <v>48359.040000000001</v>
      </c>
      <c r="P37" s="30">
        <f t="shared" si="0"/>
        <v>80000</v>
      </c>
      <c r="Q37" s="43">
        <f t="shared" si="1"/>
        <v>0</v>
      </c>
      <c r="R37" s="49">
        <f t="shared" si="2"/>
        <v>0</v>
      </c>
    </row>
    <row r="38" spans="1:18" s="7" customFormat="1" ht="15" customHeight="1" x14ac:dyDescent="0.2">
      <c r="A38" s="10" t="s">
        <v>59</v>
      </c>
      <c r="B38" s="37" t="s">
        <v>34</v>
      </c>
      <c r="C38" s="51">
        <v>90000</v>
      </c>
      <c r="D38" s="25"/>
      <c r="E38" s="25"/>
      <c r="F38" s="25"/>
      <c r="G38" s="25"/>
      <c r="H38" s="25"/>
      <c r="I38" s="68">
        <v>23187.02</v>
      </c>
      <c r="J38" s="68">
        <v>66812.98</v>
      </c>
      <c r="K38" s="68"/>
      <c r="L38" s="68"/>
      <c r="M38" s="68"/>
      <c r="N38" s="68"/>
      <c r="O38" s="68"/>
      <c r="P38" s="30">
        <f t="shared" si="0"/>
        <v>90000</v>
      </c>
      <c r="Q38" s="43">
        <f t="shared" si="1"/>
        <v>0</v>
      </c>
      <c r="R38" s="49">
        <f t="shared" si="2"/>
        <v>0</v>
      </c>
    </row>
    <row r="39" spans="1:18" s="7" customFormat="1" ht="15" customHeight="1" x14ac:dyDescent="0.2">
      <c r="A39" s="10" t="s">
        <v>57</v>
      </c>
      <c r="B39" s="37" t="s">
        <v>35</v>
      </c>
      <c r="C39" s="51">
        <v>100000</v>
      </c>
      <c r="D39" s="25"/>
      <c r="E39" s="25"/>
      <c r="F39" s="61"/>
      <c r="G39" s="25"/>
      <c r="H39" s="25"/>
      <c r="I39" s="68"/>
      <c r="J39" s="68"/>
      <c r="K39" s="68"/>
      <c r="L39" s="68"/>
      <c r="M39" s="68"/>
      <c r="N39" s="68"/>
      <c r="O39" s="83">
        <v>100000</v>
      </c>
      <c r="P39" s="30">
        <f t="shared" si="0"/>
        <v>100000</v>
      </c>
      <c r="Q39" s="43">
        <f t="shared" si="1"/>
        <v>0</v>
      </c>
      <c r="R39" s="49">
        <f t="shared" si="2"/>
        <v>0</v>
      </c>
    </row>
    <row r="40" spans="1:18" s="7" customFormat="1" ht="15" customHeight="1" x14ac:dyDescent="0.2">
      <c r="A40" s="10" t="s">
        <v>58</v>
      </c>
      <c r="B40" s="37" t="s">
        <v>35</v>
      </c>
      <c r="C40" s="51">
        <v>90000</v>
      </c>
      <c r="D40" s="25"/>
      <c r="E40" s="25"/>
      <c r="F40" s="61"/>
      <c r="G40" s="25"/>
      <c r="H40" s="25"/>
      <c r="I40" s="68"/>
      <c r="J40" s="68"/>
      <c r="K40" s="68">
        <v>66000</v>
      </c>
      <c r="L40" s="68"/>
      <c r="M40" s="68"/>
      <c r="N40" s="68"/>
      <c r="O40" s="83">
        <v>24000</v>
      </c>
      <c r="P40" s="30">
        <f t="shared" si="0"/>
        <v>90000</v>
      </c>
      <c r="Q40" s="43">
        <f t="shared" si="1"/>
        <v>0</v>
      </c>
      <c r="R40" s="49">
        <f t="shared" si="2"/>
        <v>0</v>
      </c>
    </row>
    <row r="41" spans="1:18" s="7" customFormat="1" ht="15" customHeight="1" x14ac:dyDescent="0.2">
      <c r="A41" s="10" t="s">
        <v>60</v>
      </c>
      <c r="B41" s="37" t="s">
        <v>34</v>
      </c>
      <c r="C41" s="51">
        <v>20000</v>
      </c>
      <c r="D41" s="25"/>
      <c r="E41" s="25"/>
      <c r="F41" s="25"/>
      <c r="G41" s="25"/>
      <c r="H41" s="25"/>
      <c r="I41" s="68"/>
      <c r="J41" s="68"/>
      <c r="K41" s="68"/>
      <c r="L41" s="68"/>
      <c r="M41" s="68"/>
      <c r="N41" s="68"/>
      <c r="O41" s="83">
        <v>20000</v>
      </c>
      <c r="P41" s="30">
        <f t="shared" si="0"/>
        <v>20000</v>
      </c>
      <c r="Q41" s="43">
        <f t="shared" si="1"/>
        <v>0</v>
      </c>
      <c r="R41" s="49">
        <f t="shared" si="2"/>
        <v>0</v>
      </c>
    </row>
    <row r="42" spans="1:18" s="7" customFormat="1" ht="15" customHeight="1" x14ac:dyDescent="0.2">
      <c r="A42" s="10" t="s">
        <v>38</v>
      </c>
      <c r="B42" s="37" t="s">
        <v>35</v>
      </c>
      <c r="C42" s="51">
        <v>60000</v>
      </c>
      <c r="D42" s="25"/>
      <c r="E42" s="25"/>
      <c r="F42" s="25"/>
      <c r="G42" s="25"/>
      <c r="H42" s="25"/>
      <c r="I42" s="68"/>
      <c r="J42" s="68"/>
      <c r="K42" s="68"/>
      <c r="L42" s="68"/>
      <c r="M42" s="68"/>
      <c r="N42" s="68"/>
      <c r="O42" s="83">
        <v>60000</v>
      </c>
      <c r="P42" s="30">
        <f t="shared" si="0"/>
        <v>60000</v>
      </c>
      <c r="Q42" s="43">
        <f t="shared" si="1"/>
        <v>0</v>
      </c>
      <c r="R42" s="49">
        <f t="shared" si="2"/>
        <v>0</v>
      </c>
    </row>
    <row r="43" spans="1:18" s="6" customFormat="1" ht="15" customHeight="1" x14ac:dyDescent="0.2">
      <c r="A43" s="10" t="s">
        <v>45</v>
      </c>
      <c r="B43" s="37" t="s">
        <v>34</v>
      </c>
      <c r="C43" s="51">
        <v>18000</v>
      </c>
      <c r="D43" s="25"/>
      <c r="E43" s="25"/>
      <c r="F43" s="25"/>
      <c r="G43" s="25"/>
      <c r="H43" s="25"/>
      <c r="I43" s="68"/>
      <c r="J43" s="68"/>
      <c r="K43" s="68"/>
      <c r="L43" s="68"/>
      <c r="M43" s="68"/>
      <c r="N43" s="68"/>
      <c r="O43" s="83">
        <v>18000</v>
      </c>
      <c r="P43" s="30">
        <f t="shared" si="0"/>
        <v>18000</v>
      </c>
      <c r="Q43" s="43">
        <f t="shared" si="1"/>
        <v>0</v>
      </c>
      <c r="R43" s="49">
        <f t="shared" si="2"/>
        <v>0</v>
      </c>
    </row>
    <row r="44" spans="1:18" s="6" customFormat="1" ht="15" customHeight="1" x14ac:dyDescent="0.2">
      <c r="A44" s="10" t="s">
        <v>61</v>
      </c>
      <c r="B44" s="37" t="s">
        <v>35</v>
      </c>
      <c r="C44" s="51">
        <v>15000</v>
      </c>
      <c r="D44" s="25"/>
      <c r="E44" s="25"/>
      <c r="F44" s="25"/>
      <c r="G44" s="25"/>
      <c r="H44" s="25"/>
      <c r="I44" s="68"/>
      <c r="J44" s="68"/>
      <c r="K44" s="68"/>
      <c r="L44" s="68"/>
      <c r="M44" s="68"/>
      <c r="N44" s="68"/>
      <c r="O44" s="83">
        <v>15000</v>
      </c>
      <c r="P44" s="30">
        <f t="shared" si="0"/>
        <v>15000</v>
      </c>
      <c r="Q44" s="43">
        <f t="shared" si="1"/>
        <v>0</v>
      </c>
      <c r="R44" s="49">
        <f t="shared" si="2"/>
        <v>0</v>
      </c>
    </row>
    <row r="45" spans="1:18" s="6" customFormat="1" ht="15" customHeight="1" x14ac:dyDescent="0.2">
      <c r="A45" s="10" t="s">
        <v>62</v>
      </c>
      <c r="B45" s="37" t="s">
        <v>35</v>
      </c>
      <c r="C45" s="51">
        <v>15000</v>
      </c>
      <c r="D45" s="25"/>
      <c r="E45" s="25"/>
      <c r="F45" s="25"/>
      <c r="G45" s="25"/>
      <c r="H45" s="25"/>
      <c r="I45" s="68"/>
      <c r="J45" s="68"/>
      <c r="K45" s="68"/>
      <c r="L45" s="68"/>
      <c r="M45" s="68"/>
      <c r="N45" s="68"/>
      <c r="O45" s="83">
        <v>15000</v>
      </c>
      <c r="P45" s="30">
        <f t="shared" si="0"/>
        <v>15000</v>
      </c>
      <c r="Q45" s="43">
        <f t="shared" si="1"/>
        <v>0</v>
      </c>
      <c r="R45" s="49">
        <f t="shared" si="2"/>
        <v>0</v>
      </c>
    </row>
    <row r="46" spans="1:18" s="6" customFormat="1" ht="15" customHeight="1" x14ac:dyDescent="0.2">
      <c r="A46" s="10" t="s">
        <v>39</v>
      </c>
      <c r="B46" s="37" t="s">
        <v>34</v>
      </c>
      <c r="C46" s="51">
        <v>90000</v>
      </c>
      <c r="D46" s="25"/>
      <c r="E46" s="25">
        <v>0</v>
      </c>
      <c r="F46" s="25">
        <v>-4000</v>
      </c>
      <c r="G46" s="25"/>
      <c r="H46" s="25"/>
      <c r="I46" s="68"/>
      <c r="J46" s="68"/>
      <c r="K46" s="68">
        <v>94000</v>
      </c>
      <c r="L46" s="68"/>
      <c r="M46" s="68"/>
      <c r="N46" s="68"/>
      <c r="O46" s="68"/>
      <c r="P46" s="30">
        <f t="shared" si="0"/>
        <v>90000</v>
      </c>
      <c r="Q46" s="43">
        <f t="shared" si="1"/>
        <v>0</v>
      </c>
      <c r="R46" s="49">
        <f t="shared" si="2"/>
        <v>0</v>
      </c>
    </row>
    <row r="47" spans="1:18" s="6" customFormat="1" ht="15" customHeight="1" x14ac:dyDescent="0.2">
      <c r="A47" s="10" t="s">
        <v>63</v>
      </c>
      <c r="B47" s="37" t="s">
        <v>35</v>
      </c>
      <c r="C47" s="51">
        <v>80000</v>
      </c>
      <c r="D47" s="25"/>
      <c r="E47" s="25"/>
      <c r="F47" s="25"/>
      <c r="G47" s="25"/>
      <c r="H47" s="25"/>
      <c r="I47" s="68"/>
      <c r="J47" s="68"/>
      <c r="K47" s="68">
        <v>45000</v>
      </c>
      <c r="L47" s="68"/>
      <c r="M47" s="68"/>
      <c r="N47" s="68"/>
      <c r="O47" s="83">
        <v>35000</v>
      </c>
      <c r="P47" s="30">
        <f t="shared" si="0"/>
        <v>80000</v>
      </c>
      <c r="Q47" s="43">
        <f t="shared" si="1"/>
        <v>0</v>
      </c>
      <c r="R47" s="49">
        <f t="shared" si="2"/>
        <v>0</v>
      </c>
    </row>
    <row r="48" spans="1:18" s="6" customFormat="1" ht="15" customHeight="1" x14ac:dyDescent="0.2">
      <c r="A48" s="10" t="s">
        <v>64</v>
      </c>
      <c r="B48" s="37" t="s">
        <v>34</v>
      </c>
      <c r="C48" s="51">
        <v>15000</v>
      </c>
      <c r="D48" s="25"/>
      <c r="E48" s="25"/>
      <c r="F48" s="25"/>
      <c r="G48" s="25"/>
      <c r="H48" s="25"/>
      <c r="I48" s="68"/>
      <c r="J48" s="68"/>
      <c r="K48" s="68"/>
      <c r="L48" s="68"/>
      <c r="M48" s="68"/>
      <c r="N48" s="68"/>
      <c r="O48" s="83">
        <v>15000</v>
      </c>
      <c r="P48" s="30">
        <f t="shared" si="0"/>
        <v>15000</v>
      </c>
      <c r="Q48" s="43">
        <f t="shared" si="1"/>
        <v>0</v>
      </c>
      <c r="R48" s="49">
        <f t="shared" si="2"/>
        <v>0</v>
      </c>
    </row>
    <row r="49" spans="1:18" s="6" customFormat="1" ht="15" customHeight="1" x14ac:dyDescent="0.2">
      <c r="A49" s="10" t="s">
        <v>70</v>
      </c>
      <c r="B49" s="37" t="s">
        <v>35</v>
      </c>
      <c r="C49" s="51">
        <v>80000</v>
      </c>
      <c r="D49" s="25"/>
      <c r="E49" s="25"/>
      <c r="F49" s="25"/>
      <c r="G49" s="25"/>
      <c r="H49" s="25"/>
      <c r="I49" s="68"/>
      <c r="J49" s="68"/>
      <c r="K49" s="68"/>
      <c r="L49" s="68"/>
      <c r="M49" s="68"/>
      <c r="N49" s="68"/>
      <c r="O49" s="83">
        <v>80000</v>
      </c>
      <c r="P49" s="30">
        <f t="shared" si="0"/>
        <v>80000</v>
      </c>
      <c r="Q49" s="43">
        <f t="shared" si="1"/>
        <v>0</v>
      </c>
      <c r="R49" s="49">
        <f t="shared" si="2"/>
        <v>0</v>
      </c>
    </row>
    <row r="50" spans="1:18" s="7" customFormat="1" ht="15" customHeight="1" x14ac:dyDescent="0.2">
      <c r="A50" s="10" t="s">
        <v>71</v>
      </c>
      <c r="B50" s="37" t="s">
        <v>35</v>
      </c>
      <c r="C50" s="51">
        <v>60000</v>
      </c>
      <c r="D50" s="25"/>
      <c r="E50" s="25"/>
      <c r="F50" s="25"/>
      <c r="G50" s="25"/>
      <c r="H50" s="25"/>
      <c r="I50" s="68"/>
      <c r="J50" s="68"/>
      <c r="K50" s="68"/>
      <c r="L50" s="68"/>
      <c r="M50" s="68"/>
      <c r="N50" s="68"/>
      <c r="O50" s="83">
        <v>60000</v>
      </c>
      <c r="P50" s="30">
        <f t="shared" si="0"/>
        <v>60000</v>
      </c>
      <c r="Q50" s="43">
        <f t="shared" si="1"/>
        <v>0</v>
      </c>
      <c r="R50" s="49">
        <f t="shared" si="2"/>
        <v>0</v>
      </c>
    </row>
    <row r="51" spans="1:18" s="7" customFormat="1" ht="15" customHeight="1" x14ac:dyDescent="0.2">
      <c r="A51" s="10" t="s">
        <v>28</v>
      </c>
      <c r="B51" s="37" t="s">
        <v>34</v>
      </c>
      <c r="C51" s="51">
        <v>22000</v>
      </c>
      <c r="D51" s="25"/>
      <c r="E51" s="25"/>
      <c r="F51" s="25"/>
      <c r="G51" s="25">
        <v>23474.76</v>
      </c>
      <c r="H51" s="25">
        <v>2597.9</v>
      </c>
      <c r="I51" s="68"/>
      <c r="J51" s="68"/>
      <c r="K51" s="68"/>
      <c r="L51" s="68"/>
      <c r="M51" s="68"/>
      <c r="N51" s="68"/>
      <c r="O51" s="68"/>
      <c r="P51" s="30">
        <f t="shared" si="0"/>
        <v>26072.66</v>
      </c>
      <c r="Q51" s="84">
        <f t="shared" si="1"/>
        <v>-4072.66</v>
      </c>
      <c r="R51" s="49">
        <f t="shared" si="2"/>
        <v>-581.80857142857144</v>
      </c>
    </row>
    <row r="52" spans="1:18" s="7" customFormat="1" ht="15" customHeight="1" x14ac:dyDescent="0.2">
      <c r="A52" s="10" t="s">
        <v>65</v>
      </c>
      <c r="B52" s="37" t="s">
        <v>35</v>
      </c>
      <c r="C52" s="51">
        <v>35000</v>
      </c>
      <c r="D52" s="25"/>
      <c r="E52" s="25"/>
      <c r="F52" s="25"/>
      <c r="G52" s="25"/>
      <c r="H52" s="25"/>
      <c r="I52" s="68"/>
      <c r="J52" s="68"/>
      <c r="K52" s="68"/>
      <c r="L52" s="68"/>
      <c r="M52" s="68"/>
      <c r="N52" s="68"/>
      <c r="O52" s="83">
        <v>35000</v>
      </c>
      <c r="P52" s="30">
        <f t="shared" si="0"/>
        <v>35000</v>
      </c>
      <c r="Q52" s="43">
        <f t="shared" si="1"/>
        <v>0</v>
      </c>
      <c r="R52" s="49">
        <f t="shared" si="2"/>
        <v>0</v>
      </c>
    </row>
    <row r="53" spans="1:18" s="7" customFormat="1" ht="15" customHeight="1" x14ac:dyDescent="0.2">
      <c r="A53" s="10" t="s">
        <v>66</v>
      </c>
      <c r="B53" s="37" t="s">
        <v>35</v>
      </c>
      <c r="C53" s="51">
        <v>25000</v>
      </c>
      <c r="D53" s="25"/>
      <c r="E53" s="25"/>
      <c r="F53" s="25"/>
      <c r="G53" s="25"/>
      <c r="H53" s="25"/>
      <c r="I53" s="68"/>
      <c r="J53" s="68"/>
      <c r="K53" s="68"/>
      <c r="L53" s="68"/>
      <c r="M53" s="68"/>
      <c r="N53" s="68"/>
      <c r="O53" s="83">
        <v>25000</v>
      </c>
      <c r="P53" s="30">
        <f t="shared" si="0"/>
        <v>25000</v>
      </c>
      <c r="Q53" s="43">
        <f t="shared" si="1"/>
        <v>0</v>
      </c>
      <c r="R53" s="49">
        <f t="shared" si="2"/>
        <v>0</v>
      </c>
    </row>
    <row r="54" spans="1:18" s="7" customFormat="1" ht="15" customHeight="1" x14ac:dyDescent="0.2">
      <c r="A54" s="10" t="s">
        <v>74</v>
      </c>
      <c r="B54" s="37" t="s">
        <v>34</v>
      </c>
      <c r="C54" s="51">
        <v>0</v>
      </c>
      <c r="D54" s="25"/>
      <c r="E54" s="25"/>
      <c r="F54" s="25"/>
      <c r="G54" s="25">
        <v>14797.6</v>
      </c>
      <c r="H54" s="25">
        <v>4273.79</v>
      </c>
      <c r="I54" s="68"/>
      <c r="J54" s="68"/>
      <c r="K54" s="68"/>
      <c r="L54" s="68"/>
      <c r="M54" s="68"/>
      <c r="N54" s="68"/>
      <c r="O54" s="68"/>
      <c r="P54" s="30"/>
      <c r="Q54" s="43"/>
      <c r="R54" s="49">
        <f t="shared" si="2"/>
        <v>0</v>
      </c>
    </row>
    <row r="55" spans="1:18" s="7" customFormat="1" ht="15" customHeight="1" x14ac:dyDescent="0.2">
      <c r="A55" s="10" t="s">
        <v>68</v>
      </c>
      <c r="B55" s="37" t="s">
        <v>34</v>
      </c>
      <c r="C55" s="51">
        <v>25000</v>
      </c>
      <c r="D55" s="25">
        <v>14121</v>
      </c>
      <c r="E55" s="25">
        <v>3142.81</v>
      </c>
      <c r="F55" s="25">
        <v>160.91</v>
      </c>
      <c r="G55" s="25"/>
      <c r="H55" s="25"/>
      <c r="I55" s="68"/>
      <c r="J55" s="68"/>
      <c r="K55" s="68"/>
      <c r="L55" s="68"/>
      <c r="M55" s="68"/>
      <c r="N55" s="68"/>
      <c r="O55" s="68"/>
      <c r="P55" s="30">
        <f t="shared" si="0"/>
        <v>17424.72</v>
      </c>
      <c r="Q55" s="81">
        <f t="shared" si="1"/>
        <v>7575.2799999999988</v>
      </c>
      <c r="R55" s="49">
        <f t="shared" si="2"/>
        <v>1082.1828571428571</v>
      </c>
    </row>
    <row r="56" spans="1:18" s="7" customFormat="1" ht="15" customHeight="1" x14ac:dyDescent="0.2">
      <c r="A56" s="10" t="s">
        <v>42</v>
      </c>
      <c r="B56" s="37" t="s">
        <v>67</v>
      </c>
      <c r="C56" s="51">
        <v>25000</v>
      </c>
      <c r="D56" s="25"/>
      <c r="E56" s="25"/>
      <c r="F56" s="25"/>
      <c r="G56" s="25"/>
      <c r="H56" s="25"/>
      <c r="I56" s="68"/>
      <c r="J56" s="68"/>
      <c r="K56" s="68"/>
      <c r="L56" s="68"/>
      <c r="M56" s="68"/>
      <c r="N56" s="68"/>
      <c r="O56" s="83">
        <v>25000</v>
      </c>
      <c r="P56" s="30">
        <f t="shared" si="0"/>
        <v>25000</v>
      </c>
      <c r="Q56" s="43">
        <f t="shared" si="1"/>
        <v>0</v>
      </c>
      <c r="R56" s="49">
        <f t="shared" si="2"/>
        <v>0</v>
      </c>
    </row>
    <row r="57" spans="1:18" s="7" customFormat="1" ht="15" customHeight="1" x14ac:dyDescent="0.2">
      <c r="A57" s="10"/>
      <c r="B57" s="37"/>
      <c r="C57" s="51"/>
      <c r="D57" s="32"/>
      <c r="E57" s="32"/>
      <c r="F57" s="32"/>
      <c r="G57" s="32"/>
      <c r="H57" s="32"/>
      <c r="I57" s="72"/>
      <c r="J57" s="72"/>
      <c r="K57" s="72"/>
      <c r="L57" s="72"/>
      <c r="M57" s="72"/>
      <c r="N57" s="72"/>
      <c r="O57" s="72"/>
      <c r="P57" s="30"/>
      <c r="R57" s="49"/>
    </row>
    <row r="58" spans="1:18" s="7" customFormat="1" ht="15" customHeight="1" x14ac:dyDescent="0.2">
      <c r="A58" s="10" t="s">
        <v>40</v>
      </c>
      <c r="B58" s="37" t="s">
        <v>34</v>
      </c>
      <c r="C58" s="51">
        <v>30000</v>
      </c>
      <c r="D58" s="25"/>
      <c r="E58" s="25"/>
      <c r="F58" s="25"/>
      <c r="G58" s="25">
        <v>0</v>
      </c>
      <c r="H58" s="25">
        <v>6301.15</v>
      </c>
      <c r="I58" s="68">
        <v>3385.5499999999997</v>
      </c>
      <c r="J58" s="68">
        <v>3385.5499999999997</v>
      </c>
      <c r="K58" s="68">
        <v>3385.5499999999997</v>
      </c>
      <c r="L58" s="68">
        <v>3385.5499999999997</v>
      </c>
      <c r="M58" s="68">
        <v>3385.5499999999997</v>
      </c>
      <c r="N58" s="68">
        <v>3385.5499999999997</v>
      </c>
      <c r="O58" s="68">
        <v>3385.5499999999997</v>
      </c>
      <c r="P58" s="30">
        <f t="shared" si="0"/>
        <v>29999.999999999996</v>
      </c>
      <c r="Q58" s="43">
        <f t="shared" si="1"/>
        <v>0</v>
      </c>
      <c r="R58" s="49">
        <f t="shared" si="2"/>
        <v>0</v>
      </c>
    </row>
    <row r="59" spans="1:18" s="7" customFormat="1" ht="15" customHeight="1" x14ac:dyDescent="0.2">
      <c r="A59" s="10" t="s">
        <v>44</v>
      </c>
      <c r="B59" s="37" t="s">
        <v>33</v>
      </c>
      <c r="C59" s="51">
        <v>50000</v>
      </c>
      <c r="D59" s="25"/>
      <c r="E59" s="25"/>
      <c r="F59" s="25"/>
      <c r="G59" s="25"/>
      <c r="H59" s="25">
        <v>21213.599999999999</v>
      </c>
      <c r="I59" s="68">
        <v>28786.400000000001</v>
      </c>
      <c r="J59" s="68"/>
      <c r="K59" s="68"/>
      <c r="L59" s="68"/>
      <c r="M59" s="68"/>
      <c r="N59" s="68"/>
      <c r="O59" s="68"/>
      <c r="P59" s="30">
        <f t="shared" si="0"/>
        <v>50000</v>
      </c>
      <c r="Q59" s="43">
        <f t="shared" si="1"/>
        <v>0</v>
      </c>
      <c r="R59" s="49">
        <f t="shared" si="2"/>
        <v>0</v>
      </c>
    </row>
    <row r="60" spans="1:18" s="7" customFormat="1" ht="9.75" customHeight="1" x14ac:dyDescent="0.2">
      <c r="A60" s="10"/>
      <c r="B60" s="37"/>
      <c r="C60" s="51"/>
      <c r="D60" s="31"/>
      <c r="E60" s="31"/>
      <c r="F60" s="31"/>
      <c r="G60" s="31"/>
      <c r="H60" s="31"/>
      <c r="I60" s="71"/>
      <c r="J60" s="71"/>
      <c r="K60" s="71"/>
      <c r="L60" s="71"/>
      <c r="M60" s="71"/>
      <c r="N60" s="71"/>
      <c r="O60" s="71"/>
      <c r="P60" s="30"/>
      <c r="Q60" s="44"/>
      <c r="R60" s="49"/>
    </row>
    <row r="61" spans="1:18" s="6" customFormat="1" ht="15" customHeight="1" x14ac:dyDescent="0.2">
      <c r="A61" s="10" t="s">
        <v>29</v>
      </c>
      <c r="B61" s="37" t="s">
        <v>34</v>
      </c>
      <c r="C61" s="51">
        <v>115300</v>
      </c>
      <c r="D61" s="25"/>
      <c r="E61" s="25"/>
      <c r="F61" s="25"/>
      <c r="G61" s="25"/>
      <c r="H61" s="25"/>
      <c r="I61" s="68"/>
      <c r="J61" s="68"/>
      <c r="K61" s="68"/>
      <c r="L61" s="68"/>
      <c r="M61" s="68"/>
      <c r="N61" s="68"/>
      <c r="O61" s="83">
        <v>115300</v>
      </c>
      <c r="P61" s="26">
        <f t="shared" ref="P61" si="3">SUM(D61:O61)</f>
        <v>115300</v>
      </c>
      <c r="Q61" s="43">
        <f t="shared" si="1"/>
        <v>0</v>
      </c>
      <c r="R61" s="49">
        <f t="shared" si="2"/>
        <v>0</v>
      </c>
    </row>
    <row r="62" spans="1:18" s="7" customFormat="1" ht="6.95" customHeight="1" x14ac:dyDescent="0.2">
      <c r="A62" s="10"/>
      <c r="B62" s="37"/>
      <c r="C62" s="51"/>
      <c r="D62" s="27"/>
      <c r="E62" s="27"/>
      <c r="F62" s="27"/>
      <c r="G62" s="27"/>
      <c r="H62" s="27"/>
      <c r="I62" s="65"/>
      <c r="J62" s="65"/>
      <c r="K62" s="65"/>
      <c r="L62" s="65"/>
      <c r="M62" s="65"/>
      <c r="N62" s="65"/>
      <c r="O62" s="65"/>
      <c r="P62" s="30"/>
    </row>
    <row r="63" spans="1:18" s="6" customFormat="1" ht="15" customHeight="1" x14ac:dyDescent="0.2">
      <c r="A63" s="11" t="str">
        <f>"TOTAL "&amp;A7</f>
        <v>TOTAL MARKETING/TOURISM PROMOTION</v>
      </c>
      <c r="B63" s="39"/>
      <c r="C63" s="57">
        <f>SUM(C9:C61)</f>
        <v>2774000</v>
      </c>
      <c r="D63" s="28">
        <f>SUM(D9:D61)</f>
        <v>18686.43</v>
      </c>
      <c r="E63" s="28">
        <f>SUM(E9:E61)</f>
        <v>117253.26999999999</v>
      </c>
      <c r="F63" s="28">
        <f>SUM(F9:F61)</f>
        <v>79569.060000000012</v>
      </c>
      <c r="G63" s="28">
        <f>SUM(G9:G61)</f>
        <v>52791.859999999993</v>
      </c>
      <c r="H63" s="28">
        <f>SUM(H9:H61)</f>
        <v>47212.5</v>
      </c>
      <c r="I63" s="69">
        <f>SUM(I9:I61)</f>
        <v>207381.60142857142</v>
      </c>
      <c r="J63" s="69">
        <f>SUM(J9:J61)</f>
        <v>362743.84142857138</v>
      </c>
      <c r="K63" s="69">
        <f>SUM(K9:K61)</f>
        <v>274319.52142857143</v>
      </c>
      <c r="L63" s="69">
        <f>SUM(L9:L61)</f>
        <v>104319.52142857142</v>
      </c>
      <c r="M63" s="69">
        <f>SUM(M9:M61)</f>
        <v>117319.52142857142</v>
      </c>
      <c r="N63" s="69">
        <f>SUM(N9:N61)</f>
        <v>34319.521428571432</v>
      </c>
      <c r="O63" s="69">
        <f>SUM(O9:O61)</f>
        <v>1369645.6914285715</v>
      </c>
      <c r="P63" s="28">
        <f>SUM(P9:P61)</f>
        <v>2764981.6400000006</v>
      </c>
      <c r="Q63" s="44">
        <f>SUM(Q9:Q62)</f>
        <v>9018.3599999999824</v>
      </c>
      <c r="R63" s="43"/>
    </row>
    <row r="64" spans="1:18" s="6" customFormat="1" ht="6.95" customHeight="1" x14ac:dyDescent="0.2">
      <c r="A64" s="9"/>
      <c r="B64" s="41"/>
      <c r="C64" s="59"/>
      <c r="D64" s="48"/>
      <c r="E64" s="48"/>
      <c r="F64" s="48"/>
      <c r="G64" s="48"/>
      <c r="H64" s="48"/>
      <c r="I64" s="70"/>
      <c r="J64" s="70"/>
      <c r="K64" s="70"/>
      <c r="L64" s="70"/>
      <c r="M64" s="70"/>
      <c r="N64" s="70"/>
      <c r="O64" s="70"/>
      <c r="P64" s="29"/>
      <c r="Q64" s="7"/>
    </row>
  </sheetData>
  <autoFilter ref="A4:P64"/>
  <mergeCells count="4">
    <mergeCell ref="A1:P1"/>
    <mergeCell ref="I3:O3"/>
    <mergeCell ref="D3:H3"/>
    <mergeCell ref="A7:P7"/>
  </mergeCells>
  <phoneticPr fontId="2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8" orientation="landscape" cellComments="asDisplayed" r:id="rId1"/>
  <headerFooter alignWithMargins="0">
    <oddFooter>&amp;R&amp;N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18" zoomScale="85" zoomScaleNormal="85" workbookViewId="0">
      <selection activeCell="T50" sqref="T50"/>
    </sheetView>
  </sheetViews>
  <sheetFormatPr defaultRowHeight="12.75" x14ac:dyDescent="0.2"/>
  <cols>
    <col min="1" max="2" width="9.140625" style="1"/>
    <col min="3" max="3" width="11.5703125" style="1" bestFit="1" customWidth="1"/>
    <col min="4" max="4" width="9.140625" style="1"/>
    <col min="5" max="5" width="9.140625" style="1" customWidth="1"/>
    <col min="6" max="16384" width="9.140625" style="1"/>
  </cols>
  <sheetData>
    <row r="1" spans="1:17" ht="35.1" customHeight="1" x14ac:dyDescent="0.2">
      <c r="A1" s="76" t="s">
        <v>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s="2" customFormat="1" x14ac:dyDescent="0.2">
      <c r="A2" s="80"/>
      <c r="B2" s="80"/>
      <c r="C2" s="80"/>
      <c r="D2" s="80"/>
      <c r="E2" s="80"/>
      <c r="F2" s="80"/>
      <c r="G2" s="80"/>
      <c r="H2" s="80"/>
      <c r="Q2" s="3"/>
    </row>
    <row r="4" spans="1:17" s="13" customFormat="1" ht="20.100000000000001" customHeight="1" x14ac:dyDescent="0.2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22" spans="1:17" s="13" customFormat="1" ht="20.100000000000001" customHeight="1" x14ac:dyDescent="0.2">
      <c r="A22" s="79" t="s">
        <v>1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</row>
    <row r="25" spans="1:17" x14ac:dyDescent="0.2">
      <c r="C25" s="14" t="str">
        <f>'Budget Tracking for 2017'!D4</f>
        <v>JAN</v>
      </c>
      <c r="D25" s="14" t="str">
        <f>'Budget Tracking for 2017'!E4</f>
        <v>FEB</v>
      </c>
      <c r="E25" s="14" t="str">
        <f>'Budget Tracking for 2017'!F4</f>
        <v>MAR</v>
      </c>
      <c r="F25" s="14" t="str">
        <f>'Budget Tracking for 2017'!G4</f>
        <v>APR</v>
      </c>
      <c r="G25" s="14" t="str">
        <f>'Budget Tracking for 2017'!H4</f>
        <v>MAY</v>
      </c>
      <c r="H25" s="14" t="str">
        <f>'Budget Tracking for 2017'!I4</f>
        <v>JUN</v>
      </c>
      <c r="I25" s="14" t="str">
        <f>'Budget Tracking for 2017'!J4</f>
        <v>JUL</v>
      </c>
      <c r="J25" s="14" t="str">
        <f>'Budget Tracking for 2017'!K4</f>
        <v>AUG</v>
      </c>
      <c r="K25" s="14" t="str">
        <f>'Budget Tracking for 2017'!L4</f>
        <v>SEP</v>
      </c>
      <c r="L25" s="14" t="str">
        <f>'Budget Tracking for 2017'!M4</f>
        <v>OCT</v>
      </c>
      <c r="M25" s="14" t="str">
        <f>'Budget Tracking for 2017'!N4</f>
        <v>NOV</v>
      </c>
      <c r="N25" s="14" t="str">
        <f>'Budget Tracking for 2017'!O4</f>
        <v>DEC</v>
      </c>
      <c r="O25" s="14" t="str">
        <f>'Budget Tracking for 2017'!P4</f>
        <v>YEAR</v>
      </c>
    </row>
    <row r="26" spans="1:17" x14ac:dyDescent="0.2">
      <c r="B26" s="1" t="e">
        <f>'Budget Tracking for 2017'!#REF!</f>
        <v>#REF!</v>
      </c>
      <c r="C26" s="15" t="e">
        <f>'Budget Tracking for 2017'!#REF!</f>
        <v>#REF!</v>
      </c>
      <c r="D26" s="15" t="e">
        <f>'Budget Tracking for 2017'!#REF!</f>
        <v>#REF!</v>
      </c>
      <c r="E26" s="15" t="e">
        <f>'Budget Tracking for 2017'!#REF!</f>
        <v>#REF!</v>
      </c>
      <c r="F26" s="15" t="e">
        <f>'Budget Tracking for 2017'!#REF!</f>
        <v>#REF!</v>
      </c>
      <c r="G26" s="15" t="e">
        <f>'Budget Tracking for 2017'!#REF!</f>
        <v>#REF!</v>
      </c>
      <c r="H26" s="15" t="e">
        <f>'Budget Tracking for 2017'!#REF!</f>
        <v>#REF!</v>
      </c>
      <c r="I26" s="15" t="e">
        <f>'Budget Tracking for 2017'!#REF!</f>
        <v>#REF!</v>
      </c>
      <c r="J26" s="15" t="e">
        <f>'Budget Tracking for 2017'!#REF!</f>
        <v>#REF!</v>
      </c>
      <c r="K26" s="15" t="e">
        <f>'Budget Tracking for 2017'!#REF!</f>
        <v>#REF!</v>
      </c>
      <c r="L26" s="15" t="e">
        <f>'Budget Tracking for 2017'!#REF!</f>
        <v>#REF!</v>
      </c>
      <c r="M26" s="15" t="e">
        <f>'Budget Tracking for 2017'!#REF!</f>
        <v>#REF!</v>
      </c>
      <c r="N26" s="15" t="e">
        <f>'Budget Tracking for 2017'!#REF!</f>
        <v>#REF!</v>
      </c>
      <c r="O26" s="15" t="e">
        <f>'Budget Tracking for 2017'!#REF!</f>
        <v>#REF!</v>
      </c>
    </row>
    <row r="27" spans="1:17" x14ac:dyDescent="0.2">
      <c r="B27" s="1" t="e">
        <f>'Budget Tracking for 2017'!#REF!</f>
        <v>#REF!</v>
      </c>
      <c r="C27" s="15" t="e">
        <f>'Budget Tracking for 2017'!#REF!</f>
        <v>#REF!</v>
      </c>
      <c r="D27" s="15" t="e">
        <f>'Budget Tracking for 2017'!#REF!</f>
        <v>#REF!</v>
      </c>
      <c r="E27" s="15" t="e">
        <f>'Budget Tracking for 2017'!#REF!</f>
        <v>#REF!</v>
      </c>
      <c r="F27" s="15" t="e">
        <f>'Budget Tracking for 2017'!#REF!</f>
        <v>#REF!</v>
      </c>
      <c r="G27" s="15" t="e">
        <f>'Budget Tracking for 2017'!#REF!</f>
        <v>#REF!</v>
      </c>
      <c r="H27" s="15" t="e">
        <f>'Budget Tracking for 2017'!#REF!</f>
        <v>#REF!</v>
      </c>
      <c r="I27" s="15" t="e">
        <f>'Budget Tracking for 2017'!#REF!</f>
        <v>#REF!</v>
      </c>
      <c r="J27" s="15" t="e">
        <f>'Budget Tracking for 2017'!#REF!</f>
        <v>#REF!</v>
      </c>
      <c r="K27" s="15" t="e">
        <f>'Budget Tracking for 2017'!#REF!</f>
        <v>#REF!</v>
      </c>
      <c r="L27" s="15" t="e">
        <f>'Budget Tracking for 2017'!#REF!</f>
        <v>#REF!</v>
      </c>
      <c r="M27" s="15" t="e">
        <f>'Budget Tracking for 2017'!#REF!</f>
        <v>#REF!</v>
      </c>
      <c r="N27" s="15" t="e">
        <f>'Budget Tracking for 2017'!#REF!</f>
        <v>#REF!</v>
      </c>
      <c r="O27" s="15" t="e">
        <f>'Budget Tracking for 2017'!#REF!</f>
        <v>#REF!</v>
      </c>
    </row>
    <row r="28" spans="1:17" x14ac:dyDescent="0.2">
      <c r="B28" s="1" t="str">
        <f>'Budget Tracking for 2017'!A7</f>
        <v>MARKETING/TOURISM PROMOTION</v>
      </c>
      <c r="C28" s="15">
        <f>'Budget Tracking for 2017'!D63</f>
        <v>18686.43</v>
      </c>
      <c r="D28" s="15">
        <f>'Budget Tracking for 2017'!E63</f>
        <v>117253.26999999999</v>
      </c>
      <c r="E28" s="15">
        <f>'Budget Tracking for 2017'!F63</f>
        <v>79569.060000000012</v>
      </c>
      <c r="F28" s="15">
        <f>'Budget Tracking for 2017'!G63</f>
        <v>52791.859999999993</v>
      </c>
      <c r="G28" s="15">
        <f>'Budget Tracking for 2017'!H63</f>
        <v>47212.5</v>
      </c>
      <c r="H28" s="15">
        <f>'Budget Tracking for 2017'!I63</f>
        <v>207381.60142857142</v>
      </c>
      <c r="I28" s="15">
        <f>'Budget Tracking for 2017'!J63</f>
        <v>362743.84142857138</v>
      </c>
      <c r="J28" s="15">
        <f>'Budget Tracking for 2017'!K63</f>
        <v>274319.52142857143</v>
      </c>
      <c r="K28" s="15">
        <f>'Budget Tracking for 2017'!L63</f>
        <v>104319.52142857142</v>
      </c>
      <c r="L28" s="15">
        <f>'Budget Tracking for 2017'!M63</f>
        <v>117319.52142857142</v>
      </c>
      <c r="M28" s="15">
        <f>'Budget Tracking for 2017'!N63</f>
        <v>34319.521428571432</v>
      </c>
      <c r="N28" s="15">
        <f>'Budget Tracking for 2017'!O63</f>
        <v>1369645.6914285715</v>
      </c>
      <c r="O28" s="15">
        <f>'Budget Tracking for 2017'!P63</f>
        <v>2764981.6400000006</v>
      </c>
    </row>
    <row r="29" spans="1:17" x14ac:dyDescent="0.2">
      <c r="B29" s="1" t="e">
        <f>'Budget Tracking for 2017'!#REF!</f>
        <v>#REF!</v>
      </c>
      <c r="C29" s="15" t="e">
        <f>'Budget Tracking for 2017'!#REF!</f>
        <v>#REF!</v>
      </c>
      <c r="D29" s="15" t="e">
        <f>'Budget Tracking for 2017'!#REF!</f>
        <v>#REF!</v>
      </c>
      <c r="E29" s="15" t="e">
        <f>'Budget Tracking for 2017'!#REF!</f>
        <v>#REF!</v>
      </c>
      <c r="F29" s="15" t="e">
        <f>'Budget Tracking for 2017'!#REF!</f>
        <v>#REF!</v>
      </c>
      <c r="G29" s="15" t="e">
        <f>'Budget Tracking for 2017'!#REF!</f>
        <v>#REF!</v>
      </c>
      <c r="H29" s="15" t="e">
        <f>'Budget Tracking for 2017'!#REF!</f>
        <v>#REF!</v>
      </c>
      <c r="I29" s="15" t="e">
        <f>'Budget Tracking for 2017'!#REF!</f>
        <v>#REF!</v>
      </c>
      <c r="J29" s="15" t="e">
        <f>'Budget Tracking for 2017'!#REF!</f>
        <v>#REF!</v>
      </c>
      <c r="K29" s="15" t="e">
        <f>'Budget Tracking for 2017'!#REF!</f>
        <v>#REF!</v>
      </c>
      <c r="L29" s="15" t="e">
        <f>'Budget Tracking for 2017'!#REF!</f>
        <v>#REF!</v>
      </c>
      <c r="M29" s="15" t="e">
        <f>'Budget Tracking for 2017'!#REF!</f>
        <v>#REF!</v>
      </c>
      <c r="N29" s="15" t="e">
        <f>'Budget Tracking for 2017'!#REF!</f>
        <v>#REF!</v>
      </c>
      <c r="O29" s="15" t="e">
        <f>'Budget Tracking for 2017'!#REF!</f>
        <v>#REF!</v>
      </c>
    </row>
    <row r="30" spans="1:17" x14ac:dyDescent="0.2">
      <c r="B30" s="1" t="e">
        <f>'Budget Tracking for 2017'!#REF!</f>
        <v>#REF!</v>
      </c>
      <c r="C30" s="15" t="e">
        <f>'Budget Tracking for 2017'!#REF!</f>
        <v>#REF!</v>
      </c>
      <c r="D30" s="15" t="e">
        <f>'Budget Tracking for 2017'!#REF!</f>
        <v>#REF!</v>
      </c>
      <c r="E30" s="15" t="e">
        <f>'Budget Tracking for 2017'!#REF!</f>
        <v>#REF!</v>
      </c>
      <c r="F30" s="15" t="e">
        <f>'Budget Tracking for 2017'!#REF!</f>
        <v>#REF!</v>
      </c>
      <c r="G30" s="15" t="e">
        <f>'Budget Tracking for 2017'!#REF!</f>
        <v>#REF!</v>
      </c>
      <c r="H30" s="15" t="e">
        <f>'Budget Tracking for 2017'!#REF!</f>
        <v>#REF!</v>
      </c>
      <c r="I30" s="15" t="e">
        <f>'Budget Tracking for 2017'!#REF!</f>
        <v>#REF!</v>
      </c>
      <c r="J30" s="15" t="e">
        <f>'Budget Tracking for 2017'!#REF!</f>
        <v>#REF!</v>
      </c>
      <c r="K30" s="15" t="e">
        <f>'Budget Tracking for 2017'!#REF!</f>
        <v>#REF!</v>
      </c>
      <c r="L30" s="15" t="e">
        <f>'Budget Tracking for 2017'!#REF!</f>
        <v>#REF!</v>
      </c>
      <c r="M30" s="15" t="e">
        <f>'Budget Tracking for 2017'!#REF!</f>
        <v>#REF!</v>
      </c>
      <c r="N30" s="15" t="e">
        <f>'Budget Tracking for 2017'!#REF!</f>
        <v>#REF!</v>
      </c>
      <c r="O30" s="15" t="e">
        <f>'Budget Tracking for 2017'!#REF!</f>
        <v>#REF!</v>
      </c>
    </row>
    <row r="31" spans="1:17" x14ac:dyDescent="0.2">
      <c r="B31" s="1" t="e">
        <f>'Budget Tracking for 2017'!#REF!</f>
        <v>#REF!</v>
      </c>
      <c r="C31" s="15" t="e">
        <f>'Budget Tracking for 2017'!#REF!</f>
        <v>#REF!</v>
      </c>
      <c r="D31" s="15" t="e">
        <f>'Budget Tracking for 2017'!#REF!</f>
        <v>#REF!</v>
      </c>
      <c r="E31" s="15" t="e">
        <f>'Budget Tracking for 2017'!#REF!</f>
        <v>#REF!</v>
      </c>
      <c r="F31" s="15" t="e">
        <f>'Budget Tracking for 2017'!#REF!</f>
        <v>#REF!</v>
      </c>
      <c r="G31" s="15" t="e">
        <f>'Budget Tracking for 2017'!#REF!</f>
        <v>#REF!</v>
      </c>
      <c r="H31" s="15" t="e">
        <f>'Budget Tracking for 2017'!#REF!</f>
        <v>#REF!</v>
      </c>
      <c r="I31" s="15" t="e">
        <f>'Budget Tracking for 2017'!#REF!</f>
        <v>#REF!</v>
      </c>
      <c r="J31" s="15" t="e">
        <f>'Budget Tracking for 2017'!#REF!</f>
        <v>#REF!</v>
      </c>
      <c r="K31" s="15" t="e">
        <f>'Budget Tracking for 2017'!#REF!</f>
        <v>#REF!</v>
      </c>
      <c r="L31" s="15" t="e">
        <f>'Budget Tracking for 2017'!#REF!</f>
        <v>#REF!</v>
      </c>
      <c r="M31" s="15" t="e">
        <f>'Budget Tracking for 2017'!#REF!</f>
        <v>#REF!</v>
      </c>
      <c r="N31" s="15" t="e">
        <f>'Budget Tracking for 2017'!#REF!</f>
        <v>#REF!</v>
      </c>
      <c r="O31" s="15" t="e">
        <f>'Budget Tracking for 2017'!#REF!</f>
        <v>#REF!</v>
      </c>
    </row>
    <row r="32" spans="1:17" x14ac:dyDescent="0.2">
      <c r="B32" s="1" t="e">
        <f>'Budget Tracking for 2017'!#REF!</f>
        <v>#REF!</v>
      </c>
      <c r="C32" s="15" t="e">
        <f>'Budget Tracking for 2017'!#REF!</f>
        <v>#REF!</v>
      </c>
      <c r="D32" s="15" t="e">
        <f>'Budget Tracking for 2017'!#REF!</f>
        <v>#REF!</v>
      </c>
      <c r="E32" s="15" t="e">
        <f>'Budget Tracking for 2017'!#REF!</f>
        <v>#REF!</v>
      </c>
      <c r="F32" s="15" t="e">
        <f>'Budget Tracking for 2017'!#REF!</f>
        <v>#REF!</v>
      </c>
      <c r="G32" s="15" t="e">
        <f>'Budget Tracking for 2017'!#REF!</f>
        <v>#REF!</v>
      </c>
      <c r="H32" s="15" t="e">
        <f>'Budget Tracking for 2017'!#REF!</f>
        <v>#REF!</v>
      </c>
      <c r="I32" s="15" t="e">
        <f>'Budget Tracking for 2017'!#REF!</f>
        <v>#REF!</v>
      </c>
      <c r="J32" s="15" t="e">
        <f>'Budget Tracking for 2017'!#REF!</f>
        <v>#REF!</v>
      </c>
      <c r="K32" s="15" t="e">
        <f>'Budget Tracking for 2017'!#REF!</f>
        <v>#REF!</v>
      </c>
      <c r="L32" s="15" t="e">
        <f>'Budget Tracking for 2017'!#REF!</f>
        <v>#REF!</v>
      </c>
      <c r="M32" s="15" t="e">
        <f>'Budget Tracking for 2017'!#REF!</f>
        <v>#REF!</v>
      </c>
      <c r="N32" s="15" t="e">
        <f>'Budget Tracking for 2017'!#REF!</f>
        <v>#REF!</v>
      </c>
      <c r="O32" s="15" t="e">
        <f>'Budget Tracking for 2017'!#REF!</f>
        <v>#REF!</v>
      </c>
    </row>
    <row r="33" spans="2:15" x14ac:dyDescent="0.2">
      <c r="B33" s="1" t="e">
        <f>'Budget Tracking for 2017'!#REF!</f>
        <v>#REF!</v>
      </c>
      <c r="C33" s="15" t="e">
        <f>'Budget Tracking for 2017'!#REF!</f>
        <v>#REF!</v>
      </c>
      <c r="D33" s="15" t="e">
        <f>'Budget Tracking for 2017'!#REF!</f>
        <v>#REF!</v>
      </c>
      <c r="E33" s="15" t="e">
        <f>'Budget Tracking for 2017'!#REF!</f>
        <v>#REF!</v>
      </c>
      <c r="F33" s="15" t="e">
        <f>'Budget Tracking for 2017'!#REF!</f>
        <v>#REF!</v>
      </c>
      <c r="G33" s="15" t="e">
        <f>'Budget Tracking for 2017'!#REF!</f>
        <v>#REF!</v>
      </c>
      <c r="H33" s="15" t="e">
        <f>'Budget Tracking for 2017'!#REF!</f>
        <v>#REF!</v>
      </c>
      <c r="I33" s="15" t="e">
        <f>'Budget Tracking for 2017'!#REF!</f>
        <v>#REF!</v>
      </c>
      <c r="J33" s="15" t="e">
        <f>'Budget Tracking for 2017'!#REF!</f>
        <v>#REF!</v>
      </c>
      <c r="K33" s="15" t="e">
        <f>'Budget Tracking for 2017'!#REF!</f>
        <v>#REF!</v>
      </c>
      <c r="L33" s="15" t="e">
        <f>'Budget Tracking for 2017'!#REF!</f>
        <v>#REF!</v>
      </c>
      <c r="M33" s="15" t="e">
        <f>'Budget Tracking for 2017'!#REF!</f>
        <v>#REF!</v>
      </c>
      <c r="N33" s="15" t="e">
        <f>'Budget Tracking for 2017'!#REF!</f>
        <v>#REF!</v>
      </c>
      <c r="O33" s="15" t="e">
        <f>'Budget Tracking for 2017'!#REF!</f>
        <v>#REF!</v>
      </c>
    </row>
    <row r="34" spans="2:15" x14ac:dyDescent="0.2">
      <c r="B34" s="14" t="e">
        <f>'Budget Tracking for 2017'!#REF!</f>
        <v>#REF!</v>
      </c>
      <c r="C34" s="15" t="e">
        <f>'Budget Tracking for 2017'!#REF!</f>
        <v>#REF!</v>
      </c>
      <c r="D34" s="15" t="e">
        <f>'Budget Tracking for 2017'!#REF!</f>
        <v>#REF!</v>
      </c>
      <c r="E34" s="15" t="e">
        <f>'Budget Tracking for 2017'!#REF!</f>
        <v>#REF!</v>
      </c>
      <c r="F34" s="15" t="e">
        <f>'Budget Tracking for 2017'!#REF!</f>
        <v>#REF!</v>
      </c>
      <c r="G34" s="15" t="e">
        <f>'Budget Tracking for 2017'!#REF!</f>
        <v>#REF!</v>
      </c>
      <c r="H34" s="15" t="e">
        <f>'Budget Tracking for 2017'!#REF!</f>
        <v>#REF!</v>
      </c>
      <c r="I34" s="15" t="e">
        <f>'Budget Tracking for 2017'!#REF!</f>
        <v>#REF!</v>
      </c>
      <c r="J34" s="15" t="e">
        <f>'Budget Tracking for 2017'!#REF!</f>
        <v>#REF!</v>
      </c>
      <c r="K34" s="15" t="e">
        <f>'Budget Tracking for 2017'!#REF!</f>
        <v>#REF!</v>
      </c>
      <c r="L34" s="15" t="e">
        <f>'Budget Tracking for 2017'!#REF!</f>
        <v>#REF!</v>
      </c>
      <c r="M34" s="15" t="e">
        <f>'Budget Tracking for 2017'!#REF!</f>
        <v>#REF!</v>
      </c>
      <c r="N34" s="15" t="e">
        <f>'Budget Tracking for 2017'!#REF!</f>
        <v>#REF!</v>
      </c>
      <c r="O34" s="15" t="e">
        <f>'Budget Tracking for 2017'!#REF!</f>
        <v>#REF!</v>
      </c>
    </row>
    <row r="35" spans="2:15" x14ac:dyDescent="0.2">
      <c r="B35" s="1" t="e">
        <f>'Budget Tracking for 2017'!#REF!</f>
        <v>#REF!</v>
      </c>
      <c r="C35" s="15" t="e">
        <f>'Budget Tracking for 2017'!#REF!</f>
        <v>#REF!</v>
      </c>
      <c r="D35" s="15" t="e">
        <f>'Budget Tracking for 2017'!#REF!</f>
        <v>#REF!</v>
      </c>
      <c r="E35" s="15" t="e">
        <f>'Budget Tracking for 2017'!#REF!</f>
        <v>#REF!</v>
      </c>
      <c r="F35" s="15" t="e">
        <f>'Budget Tracking for 2017'!#REF!</f>
        <v>#REF!</v>
      </c>
      <c r="G35" s="15" t="e">
        <f>'Budget Tracking for 2017'!#REF!</f>
        <v>#REF!</v>
      </c>
      <c r="H35" s="15" t="e">
        <f>'Budget Tracking for 2017'!#REF!</f>
        <v>#REF!</v>
      </c>
      <c r="I35" s="15" t="e">
        <f>'Budget Tracking for 2017'!#REF!</f>
        <v>#REF!</v>
      </c>
      <c r="J35" s="15" t="e">
        <f>'Budget Tracking for 2017'!#REF!</f>
        <v>#REF!</v>
      </c>
      <c r="K35" s="15" t="e">
        <f>'Budget Tracking for 2017'!#REF!</f>
        <v>#REF!</v>
      </c>
      <c r="L35" s="15" t="e">
        <f>'Budget Tracking for 2017'!#REF!</f>
        <v>#REF!</v>
      </c>
      <c r="M35" s="15" t="e">
        <f>'Budget Tracking for 2017'!#REF!</f>
        <v>#REF!</v>
      </c>
      <c r="N35" s="15" t="e">
        <f>'Budget Tracking for 2017'!#REF!</f>
        <v>#REF!</v>
      </c>
      <c r="O35" s="15" t="e">
        <f>'Budget Tracking for 2017'!#REF!</f>
        <v>#REF!</v>
      </c>
    </row>
    <row r="36" spans="2:15" x14ac:dyDescent="0.2">
      <c r="B36" s="1" t="e">
        <f>'Budget Tracking for 2017'!#REF!</f>
        <v>#REF!</v>
      </c>
      <c r="C36" s="15" t="e">
        <f>'Budget Tracking for 2017'!#REF!</f>
        <v>#REF!</v>
      </c>
      <c r="D36" s="15" t="e">
        <f>'Budget Tracking for 2017'!#REF!</f>
        <v>#REF!</v>
      </c>
      <c r="E36" s="15" t="e">
        <f>'Budget Tracking for 2017'!#REF!</f>
        <v>#REF!</v>
      </c>
      <c r="F36" s="15" t="e">
        <f>'Budget Tracking for 2017'!#REF!</f>
        <v>#REF!</v>
      </c>
      <c r="G36" s="15" t="e">
        <f>'Budget Tracking for 2017'!#REF!</f>
        <v>#REF!</v>
      </c>
      <c r="H36" s="15" t="e">
        <f>'Budget Tracking for 2017'!#REF!</f>
        <v>#REF!</v>
      </c>
      <c r="I36" s="15" t="e">
        <f>'Budget Tracking for 2017'!#REF!</f>
        <v>#REF!</v>
      </c>
      <c r="J36" s="15" t="e">
        <f>'Budget Tracking for 2017'!#REF!</f>
        <v>#REF!</v>
      </c>
      <c r="K36" s="15" t="e">
        <f>'Budget Tracking for 2017'!#REF!</f>
        <v>#REF!</v>
      </c>
      <c r="L36" s="15" t="e">
        <f>'Budget Tracking for 2017'!#REF!</f>
        <v>#REF!</v>
      </c>
      <c r="M36" s="15" t="e">
        <f>'Budget Tracking for 2017'!#REF!</f>
        <v>#REF!</v>
      </c>
      <c r="N36" s="15" t="e">
        <f>'Budget Tracking for 2017'!#REF!</f>
        <v>#REF!</v>
      </c>
      <c r="O36" s="15" t="e">
        <f>'Budget Tracking for 2017'!#REF!</f>
        <v>#REF!</v>
      </c>
    </row>
    <row r="93" spans="1:17" s="13" customFormat="1" ht="20.100000000000001" customHeight="1" x14ac:dyDescent="0.2">
      <c r="A93" s="79" t="s">
        <v>17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</row>
    <row r="117" spans="1:17" s="13" customFormat="1" ht="20.100000000000001" customHeight="1" x14ac:dyDescent="0.2">
      <c r="A117" s="79" t="s">
        <v>30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</row>
  </sheetData>
  <mergeCells count="6">
    <mergeCell ref="A117:Q117"/>
    <mergeCell ref="A93:Q93"/>
    <mergeCell ref="A1:Q1"/>
    <mergeCell ref="A2:H2"/>
    <mergeCell ref="A4:Q4"/>
    <mergeCell ref="A22:Q22"/>
  </mergeCells>
  <phoneticPr fontId="2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Budget Tracking for 2017</vt:lpstr>
      <vt:lpstr>Dashboards</vt:lpstr>
      <vt:lpstr>'Budget Tracking for 2017'!Print_Area</vt:lpstr>
      <vt:lpstr>Dashboards!Print_Area</vt:lpstr>
      <vt:lpstr>'Budget Tracking for 2017'!Print_Titles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2016-10-19T03:17:39Z</cp:lastPrinted>
  <dcterms:created xsi:type="dcterms:W3CDTF">2001-05-18T00:29:33Z</dcterms:created>
  <dcterms:modified xsi:type="dcterms:W3CDTF">2017-06-20T10:10:11Z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