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9\"/>
    </mc:Choice>
  </mc:AlternateContent>
  <xr:revisionPtr revIDLastSave="0" documentId="13_ncr:1_{9A918E3C-CB2A-42C2-B413-F8387D99353D}" xr6:coauthVersionLast="45" xr6:coauthVersionMax="45" xr10:uidLastSave="{00000000-0000-0000-0000-000000000000}"/>
  <bookViews>
    <workbookView xWindow="-120" yWindow="-120" windowWidth="20730" windowHeight="11160" xr2:uid="{D8F9A0DB-9FB1-4B36-8D76-C90A499FC5BB}"/>
  </bookViews>
  <sheets>
    <sheet name="Budget Tracking for 2019" sheetId="1" r:id="rId1"/>
  </sheets>
  <definedNames>
    <definedName name="_xlnm._FilterDatabase" localSheetId="0" hidden="1">'Budget Tracking for 2019'!$A$4:$Q$55</definedName>
    <definedName name="_xlnm.Print_Area" localSheetId="0">'Budget Tracking for 2019'!$A$2:$P$55</definedName>
    <definedName name="_xlnm.Print_Titles" localSheetId="0">'Budget Tracking for 2019'!$1:$4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54" i="1" l="1"/>
  <c r="M54" i="1"/>
  <c r="L54" i="1"/>
  <c r="K54" i="1"/>
  <c r="J54" i="1"/>
  <c r="I54" i="1"/>
  <c r="H54" i="1"/>
  <c r="G54" i="1"/>
  <c r="P54" i="1" s="1"/>
  <c r="F54" i="1"/>
  <c r="E54" i="1"/>
  <c r="D54" i="1"/>
  <c r="C54" i="1"/>
  <c r="A54" i="1"/>
  <c r="T53" i="1"/>
  <c r="R53" i="1"/>
  <c r="S53" i="1" s="1"/>
  <c r="R52" i="1"/>
  <c r="S52" i="1" s="1"/>
  <c r="Q52" i="1"/>
  <c r="T52" i="1" s="1"/>
  <c r="P52" i="1"/>
  <c r="T51" i="1"/>
  <c r="R51" i="1"/>
  <c r="S51" i="1" s="1"/>
  <c r="Q50" i="1"/>
  <c r="T50" i="1" s="1"/>
  <c r="P50" i="1"/>
  <c r="R50" i="1" s="1"/>
  <c r="S50" i="1" s="1"/>
  <c r="T49" i="1"/>
  <c r="R49" i="1"/>
  <c r="S49" i="1" s="1"/>
  <c r="Q48" i="1"/>
  <c r="T48" i="1" s="1"/>
  <c r="P48" i="1"/>
  <c r="R48" i="1" s="1"/>
  <c r="S48" i="1" s="1"/>
  <c r="Q47" i="1"/>
  <c r="T47" i="1" s="1"/>
  <c r="P47" i="1"/>
  <c r="R47" i="1" s="1"/>
  <c r="S47" i="1" s="1"/>
  <c r="Q46" i="1"/>
  <c r="T46" i="1" s="1"/>
  <c r="P46" i="1"/>
  <c r="R46" i="1" s="1"/>
  <c r="S46" i="1" s="1"/>
  <c r="Q45" i="1"/>
  <c r="T45" i="1" s="1"/>
  <c r="P45" i="1"/>
  <c r="R45" i="1" s="1"/>
  <c r="S45" i="1" s="1"/>
  <c r="Q44" i="1"/>
  <c r="T44" i="1" s="1"/>
  <c r="P44" i="1"/>
  <c r="R44" i="1" s="1"/>
  <c r="S44" i="1" s="1"/>
  <c r="Q43" i="1"/>
  <c r="T43" i="1" s="1"/>
  <c r="P43" i="1"/>
  <c r="R43" i="1" s="1"/>
  <c r="S43" i="1" s="1"/>
  <c r="Q42" i="1"/>
  <c r="T42" i="1" s="1"/>
  <c r="P42" i="1"/>
  <c r="R42" i="1" s="1"/>
  <c r="S42" i="1" s="1"/>
  <c r="Q41" i="1"/>
  <c r="T41" i="1" s="1"/>
  <c r="P41" i="1"/>
  <c r="R41" i="1" s="1"/>
  <c r="S41" i="1" s="1"/>
  <c r="Q40" i="1"/>
  <c r="T40" i="1" s="1"/>
  <c r="P40" i="1"/>
  <c r="R40" i="1" s="1"/>
  <c r="S40" i="1" s="1"/>
  <c r="N40" i="1"/>
  <c r="N54" i="1" s="1"/>
  <c r="Q39" i="1"/>
  <c r="T39" i="1" s="1"/>
  <c r="P39" i="1"/>
  <c r="R39" i="1" s="1"/>
  <c r="S39" i="1" s="1"/>
  <c r="Q38" i="1"/>
  <c r="T38" i="1" s="1"/>
  <c r="P38" i="1"/>
  <c r="R38" i="1" s="1"/>
  <c r="S38" i="1" s="1"/>
  <c r="Q37" i="1"/>
  <c r="T37" i="1" s="1"/>
  <c r="P37" i="1"/>
  <c r="R37" i="1" s="1"/>
  <c r="S37" i="1" s="1"/>
  <c r="Q36" i="1"/>
  <c r="T36" i="1" s="1"/>
  <c r="P36" i="1"/>
  <c r="R36" i="1" s="1"/>
  <c r="S36" i="1" s="1"/>
  <c r="S35" i="1"/>
  <c r="Q35" i="1"/>
  <c r="T35" i="1" s="1"/>
  <c r="P35" i="1"/>
  <c r="R35" i="1" s="1"/>
  <c r="R34" i="1"/>
  <c r="S34" i="1" s="1"/>
  <c r="Q34" i="1"/>
  <c r="T34" i="1" s="1"/>
  <c r="P34" i="1"/>
  <c r="Q33" i="1"/>
  <c r="T33" i="1" s="1"/>
  <c r="P33" i="1"/>
  <c r="R33" i="1" s="1"/>
  <c r="S33" i="1" s="1"/>
  <c r="Q32" i="1"/>
  <c r="T32" i="1" s="1"/>
  <c r="P32" i="1"/>
  <c r="R32" i="1" s="1"/>
  <c r="S32" i="1" s="1"/>
  <c r="Q31" i="1"/>
  <c r="T31" i="1" s="1"/>
  <c r="P31" i="1"/>
  <c r="R31" i="1" s="1"/>
  <c r="S31" i="1" s="1"/>
  <c r="Q30" i="1"/>
  <c r="T30" i="1" s="1"/>
  <c r="P30" i="1"/>
  <c r="R30" i="1" s="1"/>
  <c r="S30" i="1" s="1"/>
  <c r="Q29" i="1"/>
  <c r="T29" i="1" s="1"/>
  <c r="P29" i="1"/>
  <c r="R29" i="1" s="1"/>
  <c r="S29" i="1" s="1"/>
  <c r="Q28" i="1"/>
  <c r="T28" i="1" s="1"/>
  <c r="P28" i="1"/>
  <c r="R28" i="1" s="1"/>
  <c r="S28" i="1" s="1"/>
  <c r="Q27" i="1"/>
  <c r="T27" i="1" s="1"/>
  <c r="P27" i="1"/>
  <c r="R27" i="1" s="1"/>
  <c r="S27" i="1" s="1"/>
  <c r="Q26" i="1"/>
  <c r="T26" i="1" s="1"/>
  <c r="P26" i="1"/>
  <c r="R26" i="1" s="1"/>
  <c r="S26" i="1" s="1"/>
  <c r="Q25" i="1"/>
  <c r="T25" i="1" s="1"/>
  <c r="P25" i="1"/>
  <c r="R25" i="1" s="1"/>
  <c r="S25" i="1" s="1"/>
  <c r="Q24" i="1"/>
  <c r="T24" i="1" s="1"/>
  <c r="P24" i="1"/>
  <c r="R24" i="1" s="1"/>
  <c r="S24" i="1" s="1"/>
  <c r="T23" i="1"/>
  <c r="P23" i="1"/>
  <c r="R23" i="1" s="1"/>
  <c r="S23" i="1" s="1"/>
  <c r="Q22" i="1"/>
  <c r="T22" i="1" s="1"/>
  <c r="P22" i="1"/>
  <c r="R22" i="1" s="1"/>
  <c r="S22" i="1" s="1"/>
  <c r="Q21" i="1"/>
  <c r="T21" i="1" s="1"/>
  <c r="P21" i="1"/>
  <c r="R21" i="1" s="1"/>
  <c r="S21" i="1" s="1"/>
  <c r="Q20" i="1"/>
  <c r="T20" i="1" s="1"/>
  <c r="P20" i="1"/>
  <c r="R20" i="1" s="1"/>
  <c r="S20" i="1" s="1"/>
  <c r="Q19" i="1"/>
  <c r="P19" i="1"/>
  <c r="R19" i="1" s="1"/>
  <c r="Q18" i="1"/>
  <c r="T18" i="1" s="1"/>
  <c r="P18" i="1"/>
  <c r="R18" i="1" s="1"/>
  <c r="S18" i="1" s="1"/>
  <c r="Q17" i="1"/>
  <c r="T17" i="1" s="1"/>
  <c r="P17" i="1"/>
  <c r="R17" i="1" s="1"/>
  <c r="S17" i="1" s="1"/>
  <c r="Q16" i="1"/>
  <c r="T16" i="1" s="1"/>
  <c r="P16" i="1"/>
  <c r="R16" i="1" s="1"/>
  <c r="S16" i="1" s="1"/>
  <c r="Q15" i="1"/>
  <c r="T15" i="1" s="1"/>
  <c r="P15" i="1"/>
  <c r="R15" i="1" s="1"/>
  <c r="S15" i="1" s="1"/>
  <c r="Q14" i="1"/>
  <c r="T14" i="1" s="1"/>
  <c r="P14" i="1"/>
  <c r="R14" i="1" s="1"/>
  <c r="S14" i="1" s="1"/>
  <c r="R13" i="1"/>
  <c r="S13" i="1" s="1"/>
  <c r="Q13" i="1"/>
  <c r="T13" i="1" s="1"/>
  <c r="P13" i="1"/>
  <c r="Q12" i="1"/>
  <c r="T12" i="1" s="1"/>
  <c r="P12" i="1"/>
  <c r="R12" i="1" s="1"/>
  <c r="S12" i="1" s="1"/>
  <c r="Q11" i="1"/>
  <c r="T11" i="1" s="1"/>
  <c r="P11" i="1"/>
  <c r="R11" i="1" s="1"/>
  <c r="S11" i="1" s="1"/>
  <c r="R10" i="1"/>
  <c r="S10" i="1" s="1"/>
  <c r="Q10" i="1"/>
  <c r="T10" i="1" s="1"/>
  <c r="P10" i="1"/>
  <c r="Q9" i="1"/>
  <c r="T9" i="1" s="1"/>
  <c r="P9" i="1"/>
  <c r="R9" i="1" s="1"/>
  <c r="S9" i="1" s="1"/>
  <c r="Q8" i="1"/>
  <c r="T8" i="1" s="1"/>
  <c r="P8" i="1"/>
  <c r="R8" i="1" s="1"/>
  <c r="S8" i="1" s="1"/>
  <c r="R54" i="1" l="1"/>
  <c r="S54" i="1" s="1"/>
  <c r="Q54" i="1"/>
  <c r="T5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H14" authorId="0" shapeId="0" xr:uid="{11CDC3A9-214C-4A69-8506-6C203DC2E46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Matta Travel Exchange &amp;FATA</t>
        </r>
      </text>
    </comment>
    <comment ref="N15" authorId="0" shapeId="0" xr:uid="{9FA833D7-693F-48E2-9EA1-350030ACC48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TikTok Balance
</t>
        </r>
      </text>
    </comment>
    <comment ref="N19" authorId="0" shapeId="0" xr:uid="{D1B147DF-0E07-4EB1-9D32-F710E39F491F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Qatar Airways for Scandinavian Market
RM55,000</t>
        </r>
      </text>
    </comment>
    <comment ref="N23" authorId="0" shapeId="0" xr:uid="{B213E11E-BCE0-424B-B0DF-C4482B31F4F3}">
      <text>
        <r>
          <rPr>
            <b/>
            <sz val="9"/>
            <color indexed="81"/>
            <rFont val="Tahoma"/>
            <family val="2"/>
          </rPr>
          <t xml:space="preserve">MICHELLE:
Collaboration with SQ Denmark
</t>
        </r>
      </text>
    </comment>
    <comment ref="J36" authorId="0" shapeId="0" xr:uid="{A92F1BB2-6BE8-4E77-9161-6A63E02AFEF5}">
      <text>
        <r>
          <rPr>
            <b/>
            <sz val="9"/>
            <color indexed="81"/>
            <rFont val="Tahoma"/>
            <family val="2"/>
          </rPr>
          <t xml:space="preserve">MICHELLE:
KTC &amp; AirAsia Thailand Campaign </t>
        </r>
        <r>
          <rPr>
            <sz val="9"/>
            <color indexed="81"/>
            <rFont val="Tahoma"/>
            <family val="2"/>
          </rPr>
          <t xml:space="preserve">
50% deposit </t>
        </r>
      </text>
    </comment>
    <comment ref="O36" authorId="0" shapeId="0" xr:uid="{B378D5A1-F60D-4738-8029-E9FFC94F7863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KTC &amp; AA Thailand Campaign - 50% balance</t>
        </r>
      </text>
    </comment>
    <comment ref="N39" authorId="0" shapeId="0" xr:uid="{4031E026-6B61-4DE8-A18C-BB229290E7D8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AirAsia X Busan &amp; Travel Agencies Joint Promotion Campaign</t>
        </r>
      </text>
    </comment>
    <comment ref="O39" authorId="0" shapeId="0" xr:uid="{C3312CD2-E4DE-4C36-8FC8-2BF0F6F66098}">
      <text>
        <r>
          <rPr>
            <b/>
            <sz val="10"/>
            <color indexed="81"/>
            <rFont val="Tahoma"/>
            <family val="2"/>
          </rPr>
          <t>MICHELLE:</t>
        </r>
        <r>
          <rPr>
            <sz val="10"/>
            <color indexed="81"/>
            <rFont val="Tahoma"/>
            <family val="2"/>
          </rPr>
          <t xml:space="preserve">
Modetour Korea Marketing Collaboration Aug - Dec 2019</t>
        </r>
      </text>
    </comment>
    <comment ref="O45" authorId="0" shapeId="0" xr:uid="{D06B7E03-3811-4590-B7FE-3E78076EA17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Tactical Campaign with Trip.com - Singapore, HK, Korea &amp; Japan</t>
        </r>
      </text>
    </comment>
  </commentList>
</comments>
</file>

<file path=xl/sharedStrings.xml><?xml version="1.0" encoding="utf-8"?>
<sst xmlns="http://schemas.openxmlformats.org/spreadsheetml/2006/main" count="104" uniqueCount="69">
  <si>
    <t>BUDGET TRACKING FOR 2019</t>
  </si>
  <si>
    <t>TOTAL</t>
  </si>
  <si>
    <t>ACTUAL</t>
  </si>
  <si>
    <t>FORECAST</t>
  </si>
  <si>
    <t>TOTAL 
(TILL SEPT)</t>
  </si>
  <si>
    <t>TOTAL (YEARLY)</t>
  </si>
  <si>
    <t>BUDGET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</si>
  <si>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</si>
  <si>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</si>
  <si>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</si>
  <si>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</si>
  <si>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</si>
  <si>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</si>
  <si>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</si>
  <si>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</si>
  <si>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</si>
  <si>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</si>
  <si>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</si>
  <si>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</si>
  <si>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MARKETING/TOURISM PROMOTION</t>
  </si>
  <si>
    <t>Banner Streamers &amp; artwork</t>
  </si>
  <si>
    <t>Banner</t>
  </si>
  <si>
    <t>Printing of Business Card</t>
  </si>
  <si>
    <t>Printing</t>
  </si>
  <si>
    <t xml:space="preserve">FAM Trip </t>
  </si>
  <si>
    <t>Hosting</t>
  </si>
  <si>
    <t>Lunch/Dinner hosting</t>
  </si>
  <si>
    <t>Local Travel</t>
  </si>
  <si>
    <t>Domestic Campaign</t>
  </si>
  <si>
    <t>Tactical Campaign</t>
  </si>
  <si>
    <t>EPY TikTok Campaign</t>
  </si>
  <si>
    <t>E-Coupon</t>
  </si>
  <si>
    <t>Online Ads</t>
  </si>
  <si>
    <t>Tourism Malaysia (Business to Business)</t>
  </si>
  <si>
    <t xml:space="preserve">Europe - ITB Berlin (Germany) </t>
  </si>
  <si>
    <t>T. Promotion</t>
  </si>
  <si>
    <t xml:space="preserve">Europen- Content Marketing </t>
  </si>
  <si>
    <t>UK - World Travel Mart London</t>
  </si>
  <si>
    <t>UK - Travel News Market Stokholm</t>
  </si>
  <si>
    <t>Qatar Airways Europe Tactical Campaign</t>
  </si>
  <si>
    <t>Denmark - SQ</t>
  </si>
  <si>
    <t>Tactical Campaign - Malaysia Airlines UK Tactical Campaign</t>
  </si>
  <si>
    <t xml:space="preserve">Hong Kong - Tactical Campaign </t>
  </si>
  <si>
    <t>Singapore - Tactical Campaign with Airlines/OTA/Wholsaler</t>
  </si>
  <si>
    <t xml:space="preserve">Singapore  -Tactical Campaign </t>
  </si>
  <si>
    <t>Singapore - Visit Penang Year 2020 Launch</t>
  </si>
  <si>
    <t>Australia -   Tactical Promotion - OTA/Wholesaler</t>
  </si>
  <si>
    <t xml:space="preserve">Taiwan - Tactical Campaign </t>
  </si>
  <si>
    <t>Taiwan - VPY 2020 Launch</t>
  </si>
  <si>
    <t>Indonesia - Tactical Campaign with Airlines</t>
  </si>
  <si>
    <t>Indonesia - VPY 2020 Launch</t>
  </si>
  <si>
    <t>Indonesia - Medan Fair</t>
  </si>
  <si>
    <t>Thailand - Thai International Travel Fair</t>
  </si>
  <si>
    <t>Thailand - Tactical Campaign</t>
  </si>
  <si>
    <t>Thailand - VPY 2020 Launch</t>
  </si>
  <si>
    <t>Korea - EPY Penang Roadshow</t>
  </si>
  <si>
    <t>Korea -Tactical Campaign with Airlines and Agents</t>
  </si>
  <si>
    <t>Japan -  Tourism Expo Japan (TEK)</t>
  </si>
  <si>
    <t>Japan - Tactical Campaign</t>
  </si>
  <si>
    <t>Vietnam - Asean Travel Fair Vietnam</t>
  </si>
  <si>
    <t>Vietnam - Travel Fairn in HCM</t>
  </si>
  <si>
    <t>Vietnam - Tactical Campaign</t>
  </si>
  <si>
    <t>Tactical Campaign - Regional</t>
  </si>
  <si>
    <t>UAE - Tactical Campaign B2B</t>
  </si>
  <si>
    <t>Wedding Tourism</t>
  </si>
  <si>
    <t>Cruise Tourism</t>
  </si>
  <si>
    <t>State Exco - Trade fairs &amp; Roadshow (by Isabella)</t>
  </si>
  <si>
    <t>State Exco</t>
  </si>
  <si>
    <t xml:space="preserve">Provisional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</si>
</sst>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3" x14ac:knownFonts="1">
    <font>
      <sz val="10"/>
      <name val="Arial"/>
      <family val="2"/>
    </font>
    <font>
      <sz val="10"/>
      <name val="Arial"/>
      <family val="2"/>
    </font>
    <font>
      <sz val="18"/>
      <color indexed="9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u/>
      <sz val="9"/>
      <color indexed="12"/>
      <name val="Arial"/>
      <family val="2"/>
    </font>
    <font>
      <u/>
      <sz val="10"/>
      <color theme="3"/>
      <name val="Arial"/>
      <family val="2"/>
    </font>
    <font>
      <sz val="10"/>
      <color theme="3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3"/>
      <name val="Arial"/>
      <family val="2"/>
    </font>
    <font>
      <sz val="11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sz val="8"/>
      <color indexed="9"/>
      <name val="Arial"/>
      <family val="2"/>
    </font>
    <font>
      <sz val="9"/>
      <name val="Arial"/>
      <family val="2"/>
    </font>
    <font>
      <sz val="12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sz val="12"/>
      <color theme="3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b/>
      <sz val="8"/>
      <color indexed="9"/>
      <name val="Arial"/>
      <family val="2"/>
    </font>
    <font>
      <b/>
      <sz val="9"/>
      <color indexed="9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9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2" fillId="2" borderId="0" xfId="0" applyFont="1" applyFill="1" applyAlignment="1">
      <alignment horizontal="left" vertical="center"/>
    </xf>
    <xf numFmtId="164" fontId="1" fillId="0" borderId="0" xfId="1" applyNumberFormat="1"/>
    <xf numFmtId="0" fontId="1" fillId="0" borderId="0" xfId="0" applyFont="1"/>
    <xf numFmtId="0" fontId="3" fillId="0" borderId="0" xfId="2" applyAlignment="1" applyProtection="1">
      <alignment vertical="center"/>
    </xf>
    <xf numFmtId="0" fontId="4" fillId="0" borderId="0" xfId="2" applyFont="1" applyAlignment="1" applyProtection="1">
      <alignment vertical="center"/>
    </xf>
    <xf numFmtId="164" fontId="5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164" fontId="7" fillId="0" borderId="0" xfId="1" applyNumberFormat="1" applyFont="1" applyAlignment="1">
      <alignment vertical="center"/>
    </xf>
    <xf numFmtId="164" fontId="1" fillId="0" borderId="0" xfId="1" applyNumberFormat="1" applyAlignment="1">
      <alignment vertical="center"/>
    </xf>
    <xf numFmtId="164" fontId="1" fillId="0" borderId="0" xfId="1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11" fillId="3" borderId="1" xfId="1" applyNumberFormat="1" applyFont="1" applyFill="1" applyBorder="1" applyAlignment="1">
      <alignment horizontal="center" vertical="center" wrapText="1"/>
    </xf>
    <xf numFmtId="164" fontId="12" fillId="4" borderId="2" xfId="1" applyNumberFormat="1" applyFont="1" applyFill="1" applyBorder="1" applyAlignment="1">
      <alignment horizontal="center" vertical="center" wrapText="1"/>
    </xf>
    <xf numFmtId="164" fontId="12" fillId="4" borderId="3" xfId="1" applyNumberFormat="1" applyFont="1" applyFill="1" applyBorder="1" applyAlignment="1">
      <alignment horizontal="center" vertical="center" wrapText="1"/>
    </xf>
    <xf numFmtId="164" fontId="13" fillId="2" borderId="0" xfId="1" applyNumberFormat="1" applyFont="1" applyFill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0" borderId="0" xfId="1" applyNumberFormat="1" applyFont="1" applyAlignment="1">
      <alignment horizontal="center" vertical="center"/>
    </xf>
    <xf numFmtId="164" fontId="7" fillId="0" borderId="4" xfId="1" applyNumberFormat="1" applyFont="1" applyBorder="1" applyAlignment="1">
      <alignment horizontal="center" vertical="center"/>
    </xf>
    <xf numFmtId="164" fontId="7" fillId="0" borderId="5" xfId="1" applyNumberFormat="1" applyFont="1" applyBorder="1" applyAlignment="1">
      <alignment horizontal="center" vertical="center"/>
    </xf>
    <xf numFmtId="164" fontId="7" fillId="0" borderId="5" xfId="1" applyNumberFormat="1" applyFont="1" applyBorder="1" applyAlignment="1">
      <alignment horizontal="centerContinuous" vertical="center"/>
    </xf>
    <xf numFmtId="164" fontId="7" fillId="0" borderId="6" xfId="1" applyNumberFormat="1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centerContinuous" vertical="center"/>
    </xf>
    <xf numFmtId="164" fontId="1" fillId="0" borderId="5" xfId="1" applyNumberFormat="1" applyBorder="1" applyAlignment="1">
      <alignment horizontal="center" vertical="center"/>
    </xf>
    <xf numFmtId="164" fontId="1" fillId="0" borderId="6" xfId="1" applyNumberFormat="1" applyBorder="1" applyAlignment="1">
      <alignment horizontal="center" vertical="center"/>
    </xf>
    <xf numFmtId="164" fontId="14" fillId="0" borderId="0" xfId="1" applyNumberFormat="1" applyFont="1" applyAlignment="1">
      <alignment vertical="center"/>
    </xf>
    <xf numFmtId="164" fontId="7" fillId="0" borderId="0" xfId="1" applyNumberFormat="1" applyFont="1" applyAlignment="1">
      <alignment horizontal="centerContinuous" vertical="center"/>
    </xf>
    <xf numFmtId="164" fontId="1" fillId="0" borderId="0" xfId="1" applyNumberFormat="1" applyAlignment="1">
      <alignment horizontal="centerContinuous" vertical="center"/>
    </xf>
    <xf numFmtId="164" fontId="13" fillId="0" borderId="0" xfId="1" applyNumberFormat="1" applyFont="1" applyAlignment="1">
      <alignment horizontal="centerContinuous" vertical="center" wrapText="1"/>
    </xf>
    <xf numFmtId="0" fontId="1" fillId="0" borderId="0" xfId="0" applyFont="1" applyAlignment="1" applyProtection="1">
      <alignment horizontal="left" vertical="center" indent="1"/>
      <protection locked="0" hidden="1"/>
    </xf>
    <xf numFmtId="0" fontId="18" fillId="0" borderId="0" xfId="0" applyFont="1" applyAlignment="1" applyProtection="1">
      <alignment horizontal="left" vertical="center" indent="1"/>
      <protection locked="0" hidden="1"/>
    </xf>
    <xf numFmtId="164" fontId="16" fillId="0" borderId="0" xfId="1" applyNumberFormat="1" applyFont="1" applyAlignment="1" applyProtection="1">
      <alignment horizontal="left" vertical="center" indent="1"/>
      <protection locked="0" hidden="1"/>
    </xf>
    <xf numFmtId="164" fontId="7" fillId="0" borderId="0" xfId="1" applyNumberFormat="1" applyFont="1" applyAlignment="1" applyProtection="1">
      <alignment vertical="center"/>
      <protection locked="0" hidden="1"/>
    </xf>
    <xf numFmtId="164" fontId="1" fillId="0" borderId="0" xfId="1" applyNumberFormat="1" applyAlignment="1" applyProtection="1">
      <alignment vertical="center"/>
      <protection locked="0" hidden="1"/>
    </xf>
    <xf numFmtId="164" fontId="19" fillId="0" borderId="0" xfId="1" applyNumberFormat="1" applyFont="1" applyAlignment="1" applyProtection="1">
      <alignment vertical="center"/>
      <protection hidden="1"/>
    </xf>
    <xf numFmtId="164" fontId="21" fillId="0" borderId="0" xfId="1" applyNumberFormat="1" applyFont="1" applyAlignment="1">
      <alignment vertical="center"/>
    </xf>
    <xf numFmtId="164" fontId="22" fillId="0" borderId="0" xfId="1" applyNumberFormat="1" applyFont="1" applyAlignment="1">
      <alignment vertical="center"/>
    </xf>
    <xf numFmtId="0" fontId="17" fillId="5" borderId="0" xfId="0" applyFont="1" applyFill="1" applyAlignment="1" applyProtection="1">
      <alignment horizontal="left" vertical="center" indent="1"/>
      <protection locked="0" hidden="1"/>
    </xf>
    <xf numFmtId="0" fontId="17" fillId="5" borderId="0" xfId="0" applyFont="1" applyFill="1" applyAlignment="1">
      <alignment horizontal="left" vertical="center" indent="1"/>
    </xf>
    <xf numFmtId="0" fontId="23" fillId="0" borderId="0" xfId="0" applyFont="1" applyAlignment="1" applyProtection="1">
      <alignment vertical="center"/>
      <protection locked="0" hidden="1"/>
    </xf>
    <xf numFmtId="0" fontId="24" fillId="0" borderId="0" xfId="0" applyFont="1" applyAlignment="1" applyProtection="1">
      <alignment vertical="center"/>
      <protection locked="0" hidden="1"/>
    </xf>
    <xf numFmtId="164" fontId="25" fillId="0" borderId="0" xfId="1" applyNumberFormat="1" applyFont="1" applyAlignment="1" applyProtection="1">
      <alignment vertical="center"/>
      <protection locked="0" hidden="1"/>
    </xf>
    <xf numFmtId="164" fontId="17" fillId="0" borderId="0" xfId="1" applyNumberFormat="1" applyFont="1" applyAlignment="1">
      <alignment vertical="center"/>
    </xf>
    <xf numFmtId="164" fontId="7" fillId="0" borderId="7" xfId="1" applyNumberFormat="1" applyFont="1" applyBorder="1" applyAlignment="1" applyProtection="1">
      <alignment vertical="center"/>
      <protection locked="0" hidden="1"/>
    </xf>
    <xf numFmtId="164" fontId="1" fillId="0" borderId="7" xfId="1" applyNumberFormat="1" applyBorder="1" applyAlignment="1" applyProtection="1">
      <alignment vertical="center"/>
      <protection locked="0" hidden="1"/>
    </xf>
    <xf numFmtId="164" fontId="19" fillId="0" borderId="0" xfId="1" applyNumberFormat="1" applyFont="1" applyAlignment="1" applyProtection="1">
      <alignment vertical="center"/>
      <protection locked="0" hidden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64" fontId="28" fillId="0" borderId="0" xfId="1" applyNumberFormat="1" applyFont="1" applyAlignment="1">
      <alignment vertical="center"/>
    </xf>
    <xf numFmtId="164" fontId="20" fillId="0" borderId="0" xfId="1" applyNumberFormat="1" applyFont="1" applyAlignment="1">
      <alignment vertical="center"/>
    </xf>
    <xf numFmtId="164" fontId="19" fillId="0" borderId="0" xfId="1" applyNumberFormat="1" applyFont="1" applyAlignment="1">
      <alignment vertical="center"/>
    </xf>
    <xf numFmtId="164" fontId="26" fillId="0" borderId="0" xfId="1" applyNumberFormat="1" applyFont="1" applyAlignment="1">
      <alignment vertical="center"/>
    </xf>
    <xf numFmtId="164" fontId="19" fillId="6" borderId="0" xfId="1" applyNumberFormat="1" applyFont="1" applyFill="1" applyAlignment="1" applyProtection="1">
      <alignment vertical="center"/>
      <protection hidden="1"/>
    </xf>
    <xf numFmtId="164" fontId="1" fillId="7" borderId="0" xfId="1" applyNumberFormat="1" applyFill="1" applyAlignment="1">
      <alignment vertical="center"/>
    </xf>
    <xf numFmtId="164" fontId="7" fillId="0" borderId="8" xfId="1" applyNumberFormat="1" applyFont="1" applyBorder="1" applyAlignment="1" applyProtection="1">
      <alignment vertical="center"/>
      <protection locked="0" hidden="1"/>
    </xf>
    <xf numFmtId="164" fontId="1" fillId="0" borderId="8" xfId="1" applyNumberFormat="1" applyBorder="1" applyAlignment="1" applyProtection="1">
      <alignment vertical="center"/>
      <protection locked="0" hidden="1"/>
    </xf>
    <xf numFmtId="164" fontId="1" fillId="0" borderId="0" xfId="0" applyNumberFormat="1" applyFont="1" applyAlignment="1">
      <alignment vertical="center"/>
    </xf>
    <xf numFmtId="164" fontId="1" fillId="8" borderId="0" xfId="1" applyNumberFormat="1" applyFill="1" applyAlignment="1">
      <alignment vertical="center"/>
    </xf>
    <xf numFmtId="164" fontId="19" fillId="8" borderId="0" xfId="1" applyNumberFormat="1" applyFont="1" applyFill="1" applyAlignment="1" applyProtection="1">
      <alignment vertical="center"/>
      <protection hidden="1"/>
    </xf>
    <xf numFmtId="164" fontId="1" fillId="9" borderId="7" xfId="1" applyNumberFormat="1" applyFill="1" applyBorder="1" applyAlignment="1" applyProtection="1">
      <alignment vertical="center"/>
      <protection locked="0" hidden="1"/>
    </xf>
    <xf numFmtId="0" fontId="1" fillId="0" borderId="0" xfId="0" applyFont="1" applyAlignment="1" applyProtection="1">
      <alignment horizontal="left" vertical="center" wrapText="1" indent="1"/>
      <protection locked="0" hidden="1"/>
    </xf>
    <xf numFmtId="164" fontId="7" fillId="0" borderId="9" xfId="1" applyNumberFormat="1" applyFont="1" applyBorder="1" applyAlignment="1" applyProtection="1">
      <alignment vertical="center"/>
      <protection locked="0" hidden="1"/>
    </xf>
    <xf numFmtId="164" fontId="1" fillId="0" borderId="9" xfId="1" applyNumberFormat="1" applyBorder="1" applyAlignment="1" applyProtection="1">
      <alignment vertical="center"/>
      <protection locked="0" hidden="1"/>
    </xf>
    <xf numFmtId="0" fontId="18" fillId="0" borderId="0" xfId="0" applyFont="1"/>
    <xf numFmtId="164" fontId="16" fillId="0" borderId="0" xfId="1" applyNumberFormat="1" applyFont="1"/>
    <xf numFmtId="164" fontId="7" fillId="0" borderId="0" xfId="1" applyNumberFormat="1" applyFont="1"/>
    <xf numFmtId="43" fontId="1" fillId="0" borderId="0" xfId="1"/>
    <xf numFmtId="40" fontId="19" fillId="10" borderId="0" xfId="0" applyNumberFormat="1" applyFont="1" applyFill="1" applyAlignment="1" applyProtection="1">
      <alignment horizontal="left" vertical="center" indent="1"/>
      <protection hidden="1"/>
    </xf>
    <xf numFmtId="40" fontId="9" fillId="10" borderId="0" xfId="0" applyNumberFormat="1" applyFont="1" applyFill="1" applyAlignment="1" applyProtection="1">
      <alignment horizontal="left" vertical="center" indent="1"/>
      <protection hidden="1"/>
    </xf>
    <xf numFmtId="164" fontId="10" fillId="10" borderId="0" xfId="1" applyNumberFormat="1" applyFont="1" applyFill="1" applyAlignment="1" applyProtection="1">
      <alignment horizontal="left" vertical="center" indent="1"/>
      <protection hidden="1"/>
    </xf>
    <xf numFmtId="164" fontId="20" fillId="10" borderId="0" xfId="1" applyNumberFormat="1" applyFont="1" applyFill="1" applyAlignment="1" applyProtection="1">
      <alignment vertical="center"/>
      <protection hidden="1"/>
    </xf>
    <xf numFmtId="164" fontId="19" fillId="10" borderId="0" xfId="1" applyNumberFormat="1" applyFont="1" applyFill="1" applyAlignment="1" applyProtection="1">
      <alignment vertical="center"/>
      <protection hidden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5409-322B-4B48-82A2-BDF076DCECE0}">
  <sheetPr filterMode="1"/>
  <dimension ref="A1:V60"/>
  <sheetViews>
    <sheetView showGridLines="0" tabSelected="1" zoomScale="85" zoomScaleNormal="85" zoomScaleSheetLayoutView="85" workbookViewId="0">
      <pane xSplit="3" ySplit="5" topLeftCell="J6" activePane="bottomRight" state="frozen"/>
      <selection pane="topRight" activeCell="D1" sqref="D1"/>
      <selection pane="bottomLeft" activeCell="A8" sqref="A8"/>
      <selection pane="bottomRight" activeCell="N19" sqref="N19"/>
    </sheetView>
  </sheetViews>
  <sheetFormatPr defaultRowHeight="12.75" x14ac:dyDescent="0.2"/>
  <cols>
    <col min="1" max="1" width="35.28515625" style="3" customWidth="1"/>
    <col min="2" max="2" width="13.140625" style="67" customWidth="1"/>
    <col min="3" max="3" width="14.28515625" style="68" customWidth="1"/>
    <col min="4" max="12" width="13.5703125" style="69" customWidth="1"/>
    <col min="13" max="15" width="13.5703125" style="2" customWidth="1"/>
    <col min="16" max="16" width="14.5703125" style="2" customWidth="1"/>
    <col min="17" max="17" width="13.5703125" style="2" customWidth="1"/>
    <col min="18" max="18" width="13.85546875" style="2" customWidth="1"/>
    <col min="19" max="19" width="15" style="2" customWidth="1"/>
    <col min="20" max="20" width="11.5703125" style="2" customWidth="1"/>
    <col min="21" max="21" width="9.140625" style="3" customWidth="1"/>
    <col min="22" max="16384" width="9.140625" style="3"/>
  </cols>
  <sheetData>
    <row r="1" spans="1:22" ht="35.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2" s="11" customFormat="1" ht="18" customHeight="1" x14ac:dyDescent="0.2">
      <c r="A2" s="4"/>
      <c r="B2" s="5"/>
      <c r="C2" s="6"/>
      <c r="D2" s="7"/>
      <c r="E2" s="7"/>
      <c r="F2" s="7"/>
      <c r="G2" s="7"/>
      <c r="H2" s="7"/>
      <c r="I2" s="8"/>
      <c r="J2" s="8"/>
      <c r="K2" s="8"/>
      <c r="L2" s="8"/>
      <c r="M2" s="9"/>
      <c r="N2" s="9"/>
      <c r="O2" s="9"/>
      <c r="P2" s="10"/>
      <c r="Q2" s="10"/>
      <c r="R2" s="9"/>
      <c r="S2" s="9"/>
      <c r="T2" s="9"/>
    </row>
    <row r="3" spans="1:22" ht="19.5" customHeight="1" x14ac:dyDescent="0.25">
      <c r="A3" s="12"/>
      <c r="B3" s="13"/>
      <c r="C3" s="14" t="s">
        <v>1</v>
      </c>
      <c r="D3" s="15" t="s">
        <v>2</v>
      </c>
      <c r="E3" s="15"/>
      <c r="F3" s="15"/>
      <c r="G3" s="15"/>
      <c r="H3" s="15"/>
      <c r="I3" s="15"/>
      <c r="J3" s="15"/>
      <c r="K3" s="15"/>
      <c r="L3" s="15"/>
      <c r="M3" s="16" t="s">
        <v>3</v>
      </c>
      <c r="N3" s="16"/>
      <c r="O3" s="17"/>
      <c r="P3" s="18" t="s">
        <v>4</v>
      </c>
      <c r="Q3" s="18" t="s">
        <v>5</v>
      </c>
    </row>
    <row r="4" spans="1:22" s="11" customFormat="1" ht="21" customHeight="1" x14ac:dyDescent="0.2">
      <c r="A4" s="19"/>
      <c r="B4" s="20"/>
      <c r="C4" s="21" t="s">
        <v>6</v>
      </c>
      <c r="D4" s="22" t="s">
        <v>7</v>
      </c>
      <c r="E4" s="23" t="s">
        <v>8</v>
      </c>
      <c r="F4" s="23" t="s">
        <v>9</v>
      </c>
      <c r="G4" s="23" t="s">
        <v>10</v>
      </c>
      <c r="H4" s="24" t="s">
        <v>11</v>
      </c>
      <c r="I4" s="25" t="s">
        <v>12</v>
      </c>
      <c r="J4" s="26" t="s">
        <v>13</v>
      </c>
      <c r="K4" s="23" t="s">
        <v>14</v>
      </c>
      <c r="L4" s="23" t="s">
        <v>15</v>
      </c>
      <c r="M4" s="27" t="s">
        <v>16</v>
      </c>
      <c r="N4" s="27" t="s">
        <v>17</v>
      </c>
      <c r="O4" s="28" t="s">
        <v>18</v>
      </c>
      <c r="P4" s="18"/>
      <c r="Q4" s="18"/>
      <c r="R4" s="9"/>
      <c r="S4" s="9"/>
      <c r="T4" s="9"/>
    </row>
    <row r="5" spans="1:22" s="11" customFormat="1" ht="6.95" hidden="1" customHeight="1" x14ac:dyDescent="0.2">
      <c r="A5" s="19"/>
      <c r="B5" s="20"/>
      <c r="C5" s="29"/>
      <c r="D5" s="30"/>
      <c r="E5" s="30"/>
      <c r="F5" s="30"/>
      <c r="G5" s="30"/>
      <c r="H5" s="30"/>
      <c r="I5" s="30"/>
      <c r="J5" s="30"/>
      <c r="K5" s="30"/>
      <c r="L5" s="30"/>
      <c r="M5" s="31"/>
      <c r="N5" s="31"/>
      <c r="O5" s="31"/>
      <c r="P5" s="32"/>
      <c r="Q5" s="32"/>
      <c r="R5" s="9"/>
      <c r="S5" s="9"/>
      <c r="T5" s="9"/>
    </row>
    <row r="6" spans="1:22" s="11" customFormat="1" ht="18" hidden="1" customHeight="1" x14ac:dyDescent="0.2">
      <c r="A6" s="41" t="s">
        <v>19</v>
      </c>
      <c r="B6" s="41"/>
      <c r="C6" s="41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9"/>
      <c r="S6" s="9"/>
      <c r="T6" s="9"/>
    </row>
    <row r="7" spans="1:22" s="11" customFormat="1" ht="6.95" hidden="1" customHeight="1" x14ac:dyDescent="0.2">
      <c r="A7" s="43"/>
      <c r="B7" s="44"/>
      <c r="C7" s="45"/>
      <c r="D7" s="39"/>
      <c r="E7" s="39"/>
      <c r="F7" s="39"/>
      <c r="G7" s="39"/>
      <c r="H7" s="39"/>
      <c r="I7" s="39"/>
      <c r="J7" s="39"/>
      <c r="K7" s="39"/>
      <c r="L7" s="39"/>
      <c r="M7" s="40"/>
      <c r="N7" s="40"/>
      <c r="O7" s="40"/>
      <c r="P7" s="46"/>
      <c r="Q7" s="46"/>
      <c r="R7" s="9"/>
      <c r="S7" s="9"/>
      <c r="T7" s="9"/>
    </row>
    <row r="8" spans="1:22" s="11" customFormat="1" ht="15" hidden="1" customHeight="1" x14ac:dyDescent="0.2">
      <c r="A8" s="33" t="s">
        <v>20</v>
      </c>
      <c r="B8" s="34" t="s">
        <v>21</v>
      </c>
      <c r="C8" s="35">
        <v>6000</v>
      </c>
      <c r="D8" s="47">
        <v>0</v>
      </c>
      <c r="E8" s="47">
        <v>0</v>
      </c>
      <c r="F8" s="47">
        <v>87</v>
      </c>
      <c r="G8" s="47">
        <v>0</v>
      </c>
      <c r="H8" s="47">
        <v>2580</v>
      </c>
      <c r="I8" s="47">
        <v>300</v>
      </c>
      <c r="J8" s="47">
        <v>204</v>
      </c>
      <c r="K8" s="47">
        <v>2894.8</v>
      </c>
      <c r="L8" s="47">
        <v>300</v>
      </c>
      <c r="M8" s="48">
        <v>500</v>
      </c>
      <c r="N8" s="48">
        <v>500</v>
      </c>
      <c r="O8" s="48">
        <v>500</v>
      </c>
      <c r="P8" s="49">
        <f t="shared" ref="P8:P11" si="0">SUM(D8:L8)</f>
        <v>6365.8</v>
      </c>
      <c r="Q8" s="56">
        <f t="shared" ref="Q8:Q48" si="1">SUM(D8:O8)</f>
        <v>7865.8</v>
      </c>
      <c r="R8" s="9">
        <f t="shared" ref="R8:R54" si="2">C8-P8</f>
        <v>-365.80000000000018</v>
      </c>
      <c r="S8" s="9">
        <f t="shared" ref="S8:S54" si="3">R8/3</f>
        <v>-121.93333333333339</v>
      </c>
      <c r="T8" s="57">
        <f t="shared" ref="T8:T54" si="4">C8-Q8</f>
        <v>-1865.8000000000002</v>
      </c>
    </row>
    <row r="9" spans="1:22" s="11" customFormat="1" ht="15" hidden="1" customHeight="1" x14ac:dyDescent="0.2">
      <c r="A9" s="33" t="s">
        <v>22</v>
      </c>
      <c r="B9" s="34" t="s">
        <v>23</v>
      </c>
      <c r="C9" s="35">
        <v>2000</v>
      </c>
      <c r="D9" s="47">
        <v>0</v>
      </c>
      <c r="E9" s="47">
        <v>0</v>
      </c>
      <c r="F9" s="47">
        <v>456</v>
      </c>
      <c r="G9" s="47">
        <v>240</v>
      </c>
      <c r="H9" s="47">
        <v>0</v>
      </c>
      <c r="I9" s="47">
        <v>0</v>
      </c>
      <c r="J9" s="47">
        <v>280</v>
      </c>
      <c r="K9" s="47">
        <v>0</v>
      </c>
      <c r="L9" s="47">
        <v>0</v>
      </c>
      <c r="M9" s="48">
        <v>341.33333333333331</v>
      </c>
      <c r="N9" s="48">
        <v>341.33333333333331</v>
      </c>
      <c r="O9" s="48">
        <v>341.33333333333331</v>
      </c>
      <c r="P9" s="49">
        <f t="shared" si="0"/>
        <v>976</v>
      </c>
      <c r="Q9" s="56">
        <f t="shared" si="1"/>
        <v>1999.9999999999998</v>
      </c>
      <c r="R9" s="9">
        <f t="shared" si="2"/>
        <v>1024</v>
      </c>
      <c r="S9" s="9">
        <f t="shared" si="3"/>
        <v>341.33333333333331</v>
      </c>
      <c r="T9" s="9">
        <f t="shared" si="4"/>
        <v>0</v>
      </c>
    </row>
    <row r="10" spans="1:22" s="11" customFormat="1" ht="15" hidden="1" customHeight="1" x14ac:dyDescent="0.2">
      <c r="A10" s="33" t="s">
        <v>24</v>
      </c>
      <c r="B10" s="34" t="s">
        <v>25</v>
      </c>
      <c r="C10" s="35">
        <v>280000</v>
      </c>
      <c r="D10" s="47">
        <v>9000</v>
      </c>
      <c r="E10" s="47">
        <v>28878.9</v>
      </c>
      <c r="F10" s="47">
        <v>22002.799999999999</v>
      </c>
      <c r="G10" s="47">
        <v>69939.509999999995</v>
      </c>
      <c r="H10" s="47">
        <v>10897.7</v>
      </c>
      <c r="I10" s="47">
        <v>34912.910000000003</v>
      </c>
      <c r="J10" s="47">
        <v>5112</v>
      </c>
      <c r="K10" s="47">
        <v>28681.119999999999</v>
      </c>
      <c r="L10" s="47">
        <v>38097.269999999997</v>
      </c>
      <c r="M10" s="48">
        <v>20000</v>
      </c>
      <c r="N10" s="48">
        <v>20000</v>
      </c>
      <c r="O10" s="48">
        <v>20000</v>
      </c>
      <c r="P10" s="49">
        <f t="shared" si="0"/>
        <v>247522.21</v>
      </c>
      <c r="Q10" s="56">
        <f t="shared" si="1"/>
        <v>307522.20999999996</v>
      </c>
      <c r="R10" s="9">
        <f t="shared" si="2"/>
        <v>32477.790000000008</v>
      </c>
      <c r="S10" s="9">
        <f t="shared" si="3"/>
        <v>10825.930000000002</v>
      </c>
      <c r="T10" s="57">
        <f t="shared" si="4"/>
        <v>-27522.209999999963</v>
      </c>
    </row>
    <row r="11" spans="1:22" s="11" customFormat="1" ht="15" hidden="1" customHeight="1" x14ac:dyDescent="0.2">
      <c r="A11" s="33" t="s">
        <v>26</v>
      </c>
      <c r="B11" s="34" t="s">
        <v>25</v>
      </c>
      <c r="C11" s="35">
        <v>15000</v>
      </c>
      <c r="D11" s="47"/>
      <c r="E11" s="47"/>
      <c r="F11" s="47"/>
      <c r="G11" s="47"/>
      <c r="H11" s="47">
        <v>387.4</v>
      </c>
      <c r="I11" s="47">
        <v>939.05</v>
      </c>
      <c r="J11" s="47">
        <v>150</v>
      </c>
      <c r="K11" s="47">
        <v>38.15</v>
      </c>
      <c r="L11" s="47">
        <v>35.1</v>
      </c>
      <c r="M11" s="48">
        <v>4483.4333333333334</v>
      </c>
      <c r="N11" s="48">
        <v>4483.4333333333334</v>
      </c>
      <c r="O11" s="48">
        <v>4483.4333333333334</v>
      </c>
      <c r="P11" s="49">
        <f t="shared" si="0"/>
        <v>1549.6999999999998</v>
      </c>
      <c r="Q11" s="56">
        <f t="shared" si="1"/>
        <v>15000</v>
      </c>
      <c r="R11" s="9">
        <f t="shared" si="2"/>
        <v>13450.3</v>
      </c>
      <c r="S11" s="9">
        <f t="shared" si="3"/>
        <v>4483.4333333333334</v>
      </c>
      <c r="T11" s="9">
        <f t="shared" si="4"/>
        <v>0</v>
      </c>
    </row>
    <row r="12" spans="1:22" s="11" customFormat="1" ht="8.25" hidden="1" customHeight="1" x14ac:dyDescent="0.2">
      <c r="A12" s="33"/>
      <c r="B12" s="34"/>
      <c r="C12" s="35"/>
      <c r="D12" s="58"/>
      <c r="E12" s="58"/>
      <c r="F12" s="58"/>
      <c r="G12" s="58"/>
      <c r="H12" s="58"/>
      <c r="I12" s="58"/>
      <c r="J12" s="58"/>
      <c r="K12" s="58"/>
      <c r="L12" s="58"/>
      <c r="M12" s="59"/>
      <c r="N12" s="59"/>
      <c r="O12" s="59"/>
      <c r="P12" s="38">
        <f t="shared" ref="P12" si="5">SUM(D12:G12)</f>
        <v>0</v>
      </c>
      <c r="Q12" s="38">
        <f t="shared" si="1"/>
        <v>0</v>
      </c>
      <c r="R12" s="9">
        <f t="shared" si="2"/>
        <v>0</v>
      </c>
      <c r="S12" s="9">
        <f t="shared" si="3"/>
        <v>0</v>
      </c>
      <c r="T12" s="9">
        <f t="shared" si="4"/>
        <v>0</v>
      </c>
    </row>
    <row r="13" spans="1:22" s="11" customFormat="1" ht="15" hidden="1" customHeight="1" x14ac:dyDescent="0.2">
      <c r="A13" s="33" t="s">
        <v>27</v>
      </c>
      <c r="B13" s="34" t="s">
        <v>27</v>
      </c>
      <c r="C13" s="35">
        <v>25000</v>
      </c>
      <c r="D13" s="47">
        <v>0</v>
      </c>
      <c r="E13" s="47">
        <v>3771.12</v>
      </c>
      <c r="F13" s="47">
        <v>0</v>
      </c>
      <c r="G13" s="47">
        <v>1914.46</v>
      </c>
      <c r="H13" s="47">
        <v>2157.21</v>
      </c>
      <c r="I13" s="47">
        <v>1463.46</v>
      </c>
      <c r="J13" s="47">
        <v>205.6</v>
      </c>
      <c r="K13" s="47">
        <v>0</v>
      </c>
      <c r="L13" s="47">
        <v>381.62</v>
      </c>
      <c r="M13" s="48"/>
      <c r="N13" s="48">
        <v>5035.5099999999993</v>
      </c>
      <c r="O13" s="48">
        <v>5035.5099999999993</v>
      </c>
      <c r="P13" s="49">
        <f t="shared" ref="P13:P48" si="6">SUM(D13:L13)</f>
        <v>9893.4700000000012</v>
      </c>
      <c r="Q13" s="56">
        <f t="shared" si="1"/>
        <v>19964.489999999998</v>
      </c>
      <c r="R13" s="9">
        <f t="shared" si="2"/>
        <v>15106.529999999999</v>
      </c>
      <c r="S13" s="9">
        <f t="shared" si="3"/>
        <v>5035.5099999999993</v>
      </c>
      <c r="T13" s="9">
        <f t="shared" si="4"/>
        <v>5035.510000000002</v>
      </c>
    </row>
    <row r="14" spans="1:22" s="11" customFormat="1" ht="15" customHeight="1" x14ac:dyDescent="0.2">
      <c r="A14" s="33" t="s">
        <v>28</v>
      </c>
      <c r="B14" s="34" t="s">
        <v>29</v>
      </c>
      <c r="C14" s="35">
        <v>35000</v>
      </c>
      <c r="D14" s="47"/>
      <c r="E14" s="47"/>
      <c r="F14" s="47"/>
      <c r="G14" s="47"/>
      <c r="H14" s="47">
        <v>35376.99</v>
      </c>
      <c r="I14" s="47">
        <v>0</v>
      </c>
      <c r="J14" s="47"/>
      <c r="K14" s="47">
        <v>0</v>
      </c>
      <c r="L14" s="47">
        <v>0</v>
      </c>
      <c r="M14" s="48"/>
      <c r="N14" s="48"/>
      <c r="O14" s="48"/>
      <c r="P14" s="49">
        <f t="shared" si="6"/>
        <v>35376.99</v>
      </c>
      <c r="Q14" s="56">
        <f t="shared" si="1"/>
        <v>35376.99</v>
      </c>
      <c r="R14" s="9">
        <f t="shared" si="2"/>
        <v>-376.98999999999796</v>
      </c>
      <c r="S14" s="9">
        <f t="shared" si="3"/>
        <v>-125.66333333333266</v>
      </c>
      <c r="T14" s="57">
        <f t="shared" si="4"/>
        <v>-376.98999999999796</v>
      </c>
    </row>
    <row r="15" spans="1:22" s="11" customFormat="1" ht="15" customHeight="1" x14ac:dyDescent="0.2">
      <c r="A15" s="33" t="s">
        <v>30</v>
      </c>
      <c r="B15" s="34" t="s">
        <v>29</v>
      </c>
      <c r="C15" s="35">
        <v>0</v>
      </c>
      <c r="D15" s="47"/>
      <c r="E15" s="47"/>
      <c r="F15" s="47"/>
      <c r="G15" s="47"/>
      <c r="H15" s="47">
        <v>0</v>
      </c>
      <c r="I15" s="47">
        <v>0</v>
      </c>
      <c r="J15" s="47">
        <v>6422.5</v>
      </c>
      <c r="K15" s="47">
        <v>8250</v>
      </c>
      <c r="L15" s="47">
        <v>0</v>
      </c>
      <c r="M15" s="48"/>
      <c r="N15" s="48">
        <v>4277.5</v>
      </c>
      <c r="O15" s="48"/>
      <c r="P15" s="49">
        <f t="shared" si="6"/>
        <v>14672.5</v>
      </c>
      <c r="Q15" s="56">
        <f t="shared" si="1"/>
        <v>18950</v>
      </c>
      <c r="R15" s="9">
        <f t="shared" si="2"/>
        <v>-14672.5</v>
      </c>
      <c r="S15" s="9">
        <f t="shared" si="3"/>
        <v>-4890.833333333333</v>
      </c>
      <c r="T15" s="57">
        <f t="shared" si="4"/>
        <v>-18950</v>
      </c>
      <c r="V15" s="60"/>
    </row>
    <row r="16" spans="1:22" s="11" customFormat="1" ht="15" hidden="1" customHeight="1" x14ac:dyDescent="0.2">
      <c r="A16" s="33" t="s">
        <v>31</v>
      </c>
      <c r="B16" s="34" t="s">
        <v>32</v>
      </c>
      <c r="C16" s="35">
        <v>2000</v>
      </c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48"/>
      <c r="O16" s="48">
        <v>2000</v>
      </c>
      <c r="P16" s="49">
        <f t="shared" si="6"/>
        <v>0</v>
      </c>
      <c r="Q16" s="56">
        <f t="shared" si="1"/>
        <v>2000</v>
      </c>
      <c r="R16" s="9">
        <f t="shared" si="2"/>
        <v>2000</v>
      </c>
      <c r="S16" s="9">
        <f t="shared" si="3"/>
        <v>666.66666666666663</v>
      </c>
      <c r="T16" s="9">
        <f t="shared" si="4"/>
        <v>0</v>
      </c>
    </row>
    <row r="17" spans="1:20" s="11" customFormat="1" ht="15" hidden="1" customHeight="1" x14ac:dyDescent="0.2">
      <c r="A17" s="33" t="s">
        <v>33</v>
      </c>
      <c r="B17" s="34" t="s">
        <v>27</v>
      </c>
      <c r="C17" s="35">
        <v>15000</v>
      </c>
      <c r="D17" s="47"/>
      <c r="E17" s="47"/>
      <c r="F17" s="47"/>
      <c r="G17" s="47"/>
      <c r="H17" s="47"/>
      <c r="I17" s="47"/>
      <c r="J17" s="47"/>
      <c r="K17" s="47"/>
      <c r="L17" s="47"/>
      <c r="M17" s="48"/>
      <c r="N17" s="48"/>
      <c r="O17" s="48"/>
      <c r="P17" s="49">
        <f t="shared" si="6"/>
        <v>0</v>
      </c>
      <c r="Q17" s="38">
        <f t="shared" si="1"/>
        <v>0</v>
      </c>
      <c r="R17" s="9">
        <f t="shared" si="2"/>
        <v>15000</v>
      </c>
      <c r="S17" s="9">
        <f t="shared" si="3"/>
        <v>5000</v>
      </c>
      <c r="T17" s="61">
        <f t="shared" si="4"/>
        <v>15000</v>
      </c>
    </row>
    <row r="18" spans="1:20" s="11" customFormat="1" ht="15" hidden="1" customHeight="1" x14ac:dyDescent="0.2">
      <c r="A18" s="33" t="s">
        <v>34</v>
      </c>
      <c r="B18" s="34" t="s">
        <v>35</v>
      </c>
      <c r="C18" s="35">
        <v>300000</v>
      </c>
      <c r="D18" s="47">
        <v>0</v>
      </c>
      <c r="E18" s="47">
        <v>147112.24</v>
      </c>
      <c r="F18" s="47">
        <v>31055.43</v>
      </c>
      <c r="G18" s="47">
        <v>33643.06</v>
      </c>
      <c r="H18" s="47">
        <v>6002.75</v>
      </c>
      <c r="I18" s="47">
        <v>0</v>
      </c>
      <c r="J18" s="47">
        <v>0</v>
      </c>
      <c r="K18" s="47">
        <v>0</v>
      </c>
      <c r="L18" s="47">
        <v>0</v>
      </c>
      <c r="M18" s="48"/>
      <c r="N18" s="48"/>
      <c r="O18" s="48"/>
      <c r="P18" s="49">
        <f t="shared" si="6"/>
        <v>217813.47999999998</v>
      </c>
      <c r="Q18" s="62">
        <f t="shared" si="1"/>
        <v>217813.47999999998</v>
      </c>
      <c r="R18" s="9">
        <f t="shared" si="2"/>
        <v>82186.520000000019</v>
      </c>
      <c r="S18" s="9">
        <f t="shared" si="3"/>
        <v>27395.506666666672</v>
      </c>
      <c r="T18" s="61">
        <f t="shared" si="4"/>
        <v>82186.520000000019</v>
      </c>
    </row>
    <row r="19" spans="1:20" s="11" customFormat="1" ht="15" customHeight="1" x14ac:dyDescent="0.2">
      <c r="A19" s="33" t="s">
        <v>36</v>
      </c>
      <c r="B19" s="34" t="s">
        <v>29</v>
      </c>
      <c r="C19" s="35">
        <v>0</v>
      </c>
      <c r="D19" s="47"/>
      <c r="E19" s="47"/>
      <c r="F19" s="47"/>
      <c r="G19" s="47"/>
      <c r="H19" s="47"/>
      <c r="I19" s="47"/>
      <c r="J19" s="47"/>
      <c r="K19" s="47"/>
      <c r="L19" s="47"/>
      <c r="M19" s="48"/>
      <c r="N19" s="48">
        <v>55000</v>
      </c>
      <c r="O19" s="48"/>
      <c r="P19" s="49">
        <f t="shared" si="6"/>
        <v>0</v>
      </c>
      <c r="Q19" s="56">
        <f t="shared" si="1"/>
        <v>55000</v>
      </c>
      <c r="R19" s="9">
        <f t="shared" si="2"/>
        <v>0</v>
      </c>
      <c r="S19" s="9"/>
      <c r="T19" s="61"/>
    </row>
    <row r="20" spans="1:20" s="11" customFormat="1" ht="15" hidden="1" customHeight="1" x14ac:dyDescent="0.2">
      <c r="A20" s="33" t="s">
        <v>37</v>
      </c>
      <c r="B20" s="34" t="s">
        <v>35</v>
      </c>
      <c r="C20" s="35">
        <v>50000</v>
      </c>
      <c r="D20" s="47"/>
      <c r="E20" s="47"/>
      <c r="F20" s="47"/>
      <c r="G20" s="47"/>
      <c r="H20" s="47"/>
      <c r="I20" s="47"/>
      <c r="J20" s="47"/>
      <c r="K20" s="47"/>
      <c r="L20" s="47"/>
      <c r="M20" s="48"/>
      <c r="N20" s="48">
        <v>60000</v>
      </c>
      <c r="O20" s="48"/>
      <c r="P20" s="49">
        <f t="shared" si="6"/>
        <v>0</v>
      </c>
      <c r="Q20" s="56">
        <f t="shared" si="1"/>
        <v>60000</v>
      </c>
      <c r="R20" s="9">
        <f t="shared" si="2"/>
        <v>50000</v>
      </c>
      <c r="S20" s="9">
        <f t="shared" si="3"/>
        <v>16666.666666666668</v>
      </c>
      <c r="T20" s="9">
        <f t="shared" si="4"/>
        <v>-10000</v>
      </c>
    </row>
    <row r="21" spans="1:20" s="11" customFormat="1" ht="15" hidden="1" customHeight="1" x14ac:dyDescent="0.2">
      <c r="A21" s="33" t="s">
        <v>38</v>
      </c>
      <c r="B21" s="34" t="s">
        <v>35</v>
      </c>
      <c r="C21" s="35">
        <v>0</v>
      </c>
      <c r="D21" s="47"/>
      <c r="E21" s="47"/>
      <c r="F21" s="47"/>
      <c r="G21" s="47"/>
      <c r="H21" s="47">
        <v>0</v>
      </c>
      <c r="I21" s="47">
        <v>0</v>
      </c>
      <c r="J21" s="47">
        <v>0</v>
      </c>
      <c r="K21" s="47">
        <v>4350</v>
      </c>
      <c r="L21" s="47">
        <v>0</v>
      </c>
      <c r="M21" s="48"/>
      <c r="N21" s="48">
        <v>3050</v>
      </c>
      <c r="O21" s="48"/>
      <c r="P21" s="49">
        <f t="shared" si="6"/>
        <v>4350</v>
      </c>
      <c r="Q21" s="56">
        <f t="shared" si="1"/>
        <v>7400</v>
      </c>
      <c r="R21" s="9">
        <f t="shared" si="2"/>
        <v>-4350</v>
      </c>
      <c r="S21" s="9">
        <f t="shared" si="3"/>
        <v>-1450</v>
      </c>
      <c r="T21" s="9">
        <f t="shared" si="4"/>
        <v>-7400</v>
      </c>
    </row>
    <row r="22" spans="1:20" s="11" customFormat="1" ht="15" customHeight="1" x14ac:dyDescent="0.2">
      <c r="A22" s="33" t="s">
        <v>39</v>
      </c>
      <c r="B22" s="34" t="s">
        <v>29</v>
      </c>
      <c r="C22" s="35"/>
      <c r="D22" s="47"/>
      <c r="E22" s="47"/>
      <c r="F22" s="47"/>
      <c r="G22" s="47"/>
      <c r="H22" s="47"/>
      <c r="I22" s="47"/>
      <c r="J22" s="47"/>
      <c r="K22" s="47"/>
      <c r="L22" s="47"/>
      <c r="M22" s="48"/>
      <c r="N22" s="48"/>
      <c r="O22" s="48"/>
      <c r="P22" s="49">
        <f t="shared" si="6"/>
        <v>0</v>
      </c>
      <c r="Q22" s="38">
        <f t="shared" si="1"/>
        <v>0</v>
      </c>
      <c r="R22" s="9">
        <f t="shared" si="2"/>
        <v>0</v>
      </c>
      <c r="S22" s="9">
        <f t="shared" si="3"/>
        <v>0</v>
      </c>
      <c r="T22" s="9">
        <f t="shared" si="4"/>
        <v>0</v>
      </c>
    </row>
    <row r="23" spans="1:20" s="11" customFormat="1" ht="15" customHeight="1" x14ac:dyDescent="0.2">
      <c r="A23" s="33" t="s">
        <v>40</v>
      </c>
      <c r="B23" s="34" t="s">
        <v>29</v>
      </c>
      <c r="C23" s="35">
        <v>0</v>
      </c>
      <c r="D23" s="47"/>
      <c r="E23" s="47"/>
      <c r="F23" s="47"/>
      <c r="G23" s="47"/>
      <c r="H23" s="47"/>
      <c r="I23" s="47"/>
      <c r="J23" s="47"/>
      <c r="K23" s="47"/>
      <c r="L23" s="47"/>
      <c r="M23" s="48"/>
      <c r="N23" s="48">
        <v>33000</v>
      </c>
      <c r="O23" s="48"/>
      <c r="P23" s="49">
        <f t="shared" si="6"/>
        <v>0</v>
      </c>
      <c r="Q23" s="38"/>
      <c r="R23" s="9">
        <f t="shared" si="2"/>
        <v>0</v>
      </c>
      <c r="S23" s="9">
        <f t="shared" si="3"/>
        <v>0</v>
      </c>
      <c r="T23" s="9">
        <f t="shared" si="4"/>
        <v>0</v>
      </c>
    </row>
    <row r="24" spans="1:20" s="11" customFormat="1" ht="15" customHeight="1" x14ac:dyDescent="0.2">
      <c r="A24" s="33" t="s">
        <v>41</v>
      </c>
      <c r="B24" s="34" t="s">
        <v>29</v>
      </c>
      <c r="C24" s="35">
        <v>220000</v>
      </c>
      <c r="D24" s="47"/>
      <c r="E24" s="47"/>
      <c r="F24" s="47"/>
      <c r="G24" s="47"/>
      <c r="H24" s="47"/>
      <c r="I24" s="47"/>
      <c r="J24" s="47"/>
      <c r="K24" s="47"/>
      <c r="L24" s="47"/>
      <c r="M24" s="48"/>
      <c r="N24" s="48"/>
      <c r="O24" s="63">
        <v>220000</v>
      </c>
      <c r="P24" s="49">
        <f t="shared" si="6"/>
        <v>0</v>
      </c>
      <c r="Q24" s="56">
        <f t="shared" si="1"/>
        <v>220000</v>
      </c>
      <c r="R24" s="9">
        <f t="shared" si="2"/>
        <v>220000</v>
      </c>
      <c r="S24" s="9">
        <f t="shared" si="3"/>
        <v>73333.333333333328</v>
      </c>
      <c r="T24" s="61">
        <f t="shared" si="4"/>
        <v>0</v>
      </c>
    </row>
    <row r="25" spans="1:20" s="11" customFormat="1" ht="15" customHeight="1" x14ac:dyDescent="0.2">
      <c r="A25" s="33" t="s">
        <v>42</v>
      </c>
      <c r="B25" s="34" t="s">
        <v>29</v>
      </c>
      <c r="C25" s="35">
        <v>50000</v>
      </c>
      <c r="D25" s="47"/>
      <c r="E25" s="47"/>
      <c r="F25" s="47"/>
      <c r="G25" s="47"/>
      <c r="H25" s="47"/>
      <c r="I25" s="47"/>
      <c r="J25" s="47"/>
      <c r="K25" s="47"/>
      <c r="L25" s="47"/>
      <c r="M25" s="48"/>
      <c r="N25" s="48"/>
      <c r="O25" s="48"/>
      <c r="P25" s="49">
        <f t="shared" si="6"/>
        <v>0</v>
      </c>
      <c r="Q25" s="38">
        <f t="shared" si="1"/>
        <v>0</v>
      </c>
      <c r="R25" s="9">
        <f t="shared" si="2"/>
        <v>50000</v>
      </c>
      <c r="S25" s="9">
        <f t="shared" si="3"/>
        <v>16666.666666666668</v>
      </c>
      <c r="T25" s="9">
        <f t="shared" si="4"/>
        <v>50000</v>
      </c>
    </row>
    <row r="26" spans="1:20" s="11" customFormat="1" ht="25.5" x14ac:dyDescent="0.2">
      <c r="A26" s="64" t="s">
        <v>43</v>
      </c>
      <c r="B26" s="34" t="s">
        <v>29</v>
      </c>
      <c r="C26" s="35">
        <v>50000</v>
      </c>
      <c r="D26" s="47"/>
      <c r="E26" s="47"/>
      <c r="F26" s="47"/>
      <c r="G26" s="47"/>
      <c r="H26" s="47"/>
      <c r="I26" s="47"/>
      <c r="J26" s="47"/>
      <c r="K26" s="47"/>
      <c r="L26" s="47"/>
      <c r="M26" s="48"/>
      <c r="N26" s="48"/>
      <c r="O26" s="48"/>
      <c r="P26" s="49">
        <f t="shared" si="6"/>
        <v>0</v>
      </c>
      <c r="Q26" s="38">
        <f t="shared" si="1"/>
        <v>0</v>
      </c>
      <c r="R26" s="9">
        <f t="shared" si="2"/>
        <v>50000</v>
      </c>
      <c r="S26" s="9">
        <f t="shared" si="3"/>
        <v>16666.666666666668</v>
      </c>
      <c r="T26" s="9">
        <f t="shared" si="4"/>
        <v>50000</v>
      </c>
    </row>
    <row r="27" spans="1:20" s="11" customFormat="1" ht="15" customHeight="1" x14ac:dyDescent="0.2">
      <c r="A27" s="33" t="s">
        <v>44</v>
      </c>
      <c r="B27" s="34" t="s">
        <v>29</v>
      </c>
      <c r="C27" s="35">
        <v>400000</v>
      </c>
      <c r="D27" s="47"/>
      <c r="E27" s="47"/>
      <c r="F27" s="47"/>
      <c r="G27" s="47"/>
      <c r="H27" s="47"/>
      <c r="I27" s="47"/>
      <c r="J27" s="47"/>
      <c r="K27" s="47"/>
      <c r="L27" s="47"/>
      <c r="M27" s="48">
        <v>80000</v>
      </c>
      <c r="N27" s="48"/>
      <c r="O27" s="63">
        <v>320000</v>
      </c>
      <c r="P27" s="49">
        <f t="shared" si="6"/>
        <v>0</v>
      </c>
      <c r="Q27" s="56">
        <f t="shared" si="1"/>
        <v>400000</v>
      </c>
      <c r="R27" s="9">
        <f t="shared" si="2"/>
        <v>400000</v>
      </c>
      <c r="S27" s="9">
        <f t="shared" si="3"/>
        <v>133333.33333333334</v>
      </c>
      <c r="T27" s="9">
        <f t="shared" si="4"/>
        <v>0</v>
      </c>
    </row>
    <row r="28" spans="1:20" s="11" customFormat="1" ht="25.5" hidden="1" x14ac:dyDescent="0.2">
      <c r="A28" s="64" t="s">
        <v>45</v>
      </c>
      <c r="B28" s="34" t="s">
        <v>35</v>
      </c>
      <c r="C28" s="35">
        <v>100000</v>
      </c>
      <c r="D28" s="47"/>
      <c r="E28" s="47"/>
      <c r="F28" s="47"/>
      <c r="G28" s="47"/>
      <c r="H28" s="47"/>
      <c r="I28" s="47"/>
      <c r="J28" s="47"/>
      <c r="K28" s="47"/>
      <c r="L28" s="47"/>
      <c r="M28" s="48">
        <v>200000</v>
      </c>
      <c r="N28" s="48">
        <v>57000</v>
      </c>
      <c r="O28" s="48"/>
      <c r="P28" s="49">
        <f t="shared" si="6"/>
        <v>0</v>
      </c>
      <c r="Q28" s="62">
        <f t="shared" si="1"/>
        <v>257000</v>
      </c>
      <c r="R28" s="9">
        <f t="shared" si="2"/>
        <v>100000</v>
      </c>
      <c r="S28" s="9">
        <f t="shared" si="3"/>
        <v>33333.333333333336</v>
      </c>
      <c r="T28" s="9">
        <f t="shared" si="4"/>
        <v>-157000</v>
      </c>
    </row>
    <row r="29" spans="1:20" s="11" customFormat="1" ht="15" customHeight="1" x14ac:dyDescent="0.2">
      <c r="A29" s="33" t="s">
        <v>46</v>
      </c>
      <c r="B29" s="34" t="s">
        <v>29</v>
      </c>
      <c r="C29" s="35">
        <v>80000</v>
      </c>
      <c r="D29" s="47"/>
      <c r="E29" s="47"/>
      <c r="F29" s="47"/>
      <c r="G29" s="47"/>
      <c r="H29" s="47"/>
      <c r="I29" s="47"/>
      <c r="J29" s="47"/>
      <c r="K29" s="47"/>
      <c r="L29" s="47"/>
      <c r="M29" s="48"/>
      <c r="N29" s="48"/>
      <c r="O29" s="63">
        <v>80000</v>
      </c>
      <c r="P29" s="49">
        <f t="shared" si="6"/>
        <v>0</v>
      </c>
      <c r="Q29" s="56">
        <f t="shared" si="1"/>
        <v>80000</v>
      </c>
      <c r="R29" s="9">
        <f t="shared" si="2"/>
        <v>80000</v>
      </c>
      <c r="S29" s="9">
        <f t="shared" si="3"/>
        <v>26666.666666666668</v>
      </c>
      <c r="T29" s="9">
        <f t="shared" si="4"/>
        <v>0</v>
      </c>
    </row>
    <row r="30" spans="1:20" s="11" customFormat="1" ht="15" customHeight="1" x14ac:dyDescent="0.2">
      <c r="A30" s="33" t="s">
        <v>47</v>
      </c>
      <c r="B30" s="34" t="s">
        <v>29</v>
      </c>
      <c r="C30" s="35">
        <v>50000</v>
      </c>
      <c r="D30" s="47"/>
      <c r="E30" s="47"/>
      <c r="F30" s="47"/>
      <c r="G30" s="47"/>
      <c r="H30" s="47"/>
      <c r="I30" s="47"/>
      <c r="J30" s="47"/>
      <c r="K30" s="47"/>
      <c r="L30" s="47"/>
      <c r="M30" s="48"/>
      <c r="N30" s="48"/>
      <c r="O30" s="63">
        <v>50000</v>
      </c>
      <c r="P30" s="49">
        <f t="shared" si="6"/>
        <v>0</v>
      </c>
      <c r="Q30" s="56">
        <f t="shared" si="1"/>
        <v>50000</v>
      </c>
      <c r="R30" s="9">
        <f t="shared" si="2"/>
        <v>50000</v>
      </c>
      <c r="S30" s="9">
        <f t="shared" si="3"/>
        <v>16666.666666666668</v>
      </c>
      <c r="T30" s="9">
        <f t="shared" si="4"/>
        <v>0</v>
      </c>
    </row>
    <row r="31" spans="1:20" s="11" customFormat="1" ht="15" hidden="1" customHeight="1" x14ac:dyDescent="0.2">
      <c r="A31" s="33" t="s">
        <v>48</v>
      </c>
      <c r="B31" s="34" t="s">
        <v>35</v>
      </c>
      <c r="C31" s="35">
        <v>150000</v>
      </c>
      <c r="D31" s="47"/>
      <c r="E31" s="47"/>
      <c r="F31" s="47"/>
      <c r="G31" s="47"/>
      <c r="H31" s="47">
        <v>0</v>
      </c>
      <c r="I31" s="47">
        <v>0</v>
      </c>
      <c r="J31" s="47">
        <v>102029.77</v>
      </c>
      <c r="K31" s="47">
        <v>67091.600000000006</v>
      </c>
      <c r="L31" s="47">
        <v>0</v>
      </c>
      <c r="M31" s="48"/>
      <c r="N31" s="48"/>
      <c r="O31" s="48"/>
      <c r="P31" s="49">
        <f t="shared" si="6"/>
        <v>169121.37</v>
      </c>
      <c r="Q31" s="62">
        <f t="shared" si="1"/>
        <v>169121.37</v>
      </c>
      <c r="R31" s="9">
        <f t="shared" si="2"/>
        <v>-19121.369999999995</v>
      </c>
      <c r="S31" s="9">
        <f t="shared" si="3"/>
        <v>-6373.7899999999981</v>
      </c>
      <c r="T31" s="57">
        <f t="shared" si="4"/>
        <v>-19121.369999999995</v>
      </c>
    </row>
    <row r="32" spans="1:20" s="11" customFormat="1" ht="15" customHeight="1" x14ac:dyDescent="0.2">
      <c r="A32" s="33" t="s">
        <v>49</v>
      </c>
      <c r="B32" s="34" t="s">
        <v>29</v>
      </c>
      <c r="C32" s="35">
        <v>50000</v>
      </c>
      <c r="D32" s="47"/>
      <c r="E32" s="47"/>
      <c r="F32" s="47"/>
      <c r="G32" s="47"/>
      <c r="H32" s="47"/>
      <c r="I32" s="47"/>
      <c r="J32" s="47"/>
      <c r="K32" s="47"/>
      <c r="L32" s="47"/>
      <c r="M32" s="48"/>
      <c r="N32" s="48"/>
      <c r="O32" s="63">
        <v>50000</v>
      </c>
      <c r="P32" s="49">
        <f t="shared" si="6"/>
        <v>0</v>
      </c>
      <c r="Q32" s="56">
        <f t="shared" si="1"/>
        <v>50000</v>
      </c>
      <c r="R32" s="9">
        <f t="shared" si="2"/>
        <v>50000</v>
      </c>
      <c r="S32" s="9">
        <f t="shared" si="3"/>
        <v>16666.666666666668</v>
      </c>
      <c r="T32" s="9">
        <f t="shared" si="4"/>
        <v>0</v>
      </c>
    </row>
    <row r="33" spans="1:20" s="11" customFormat="1" ht="15" hidden="1" customHeight="1" x14ac:dyDescent="0.2">
      <c r="A33" s="33" t="s">
        <v>50</v>
      </c>
      <c r="B33" s="34" t="s">
        <v>35</v>
      </c>
      <c r="C33" s="35">
        <v>150000</v>
      </c>
      <c r="D33" s="47"/>
      <c r="E33" s="47"/>
      <c r="F33" s="47"/>
      <c r="G33" s="47"/>
      <c r="H33" s="47">
        <v>0</v>
      </c>
      <c r="I33" s="47">
        <v>0</v>
      </c>
      <c r="J33" s="47">
        <v>0</v>
      </c>
      <c r="K33" s="47">
        <v>88669</v>
      </c>
      <c r="L33" s="47">
        <v>65549.81</v>
      </c>
      <c r="M33" s="48"/>
      <c r="N33" s="48"/>
      <c r="O33" s="48"/>
      <c r="P33" s="49">
        <f t="shared" si="6"/>
        <v>154218.81</v>
      </c>
      <c r="Q33" s="62">
        <f t="shared" si="1"/>
        <v>154218.81</v>
      </c>
      <c r="R33" s="9">
        <f t="shared" si="2"/>
        <v>-4218.8099999999977</v>
      </c>
      <c r="S33" s="9">
        <f t="shared" si="3"/>
        <v>-1406.2699999999993</v>
      </c>
      <c r="T33" s="57">
        <f t="shared" si="4"/>
        <v>-4218.8099999999977</v>
      </c>
    </row>
    <row r="34" spans="1:20" s="11" customFormat="1" ht="15" hidden="1" customHeight="1" x14ac:dyDescent="0.2">
      <c r="A34" s="33" t="s">
        <v>51</v>
      </c>
      <c r="B34" s="34" t="s">
        <v>35</v>
      </c>
      <c r="C34" s="35">
        <v>0</v>
      </c>
      <c r="D34" s="47">
        <v>0</v>
      </c>
      <c r="E34" s="47">
        <v>0</v>
      </c>
      <c r="F34" s="47">
        <v>0</v>
      </c>
      <c r="G34" s="47">
        <v>1478.88</v>
      </c>
      <c r="H34" s="47"/>
      <c r="I34" s="47"/>
      <c r="J34" s="47"/>
      <c r="K34" s="47"/>
      <c r="L34" s="47"/>
      <c r="M34" s="48"/>
      <c r="N34" s="48"/>
      <c r="O34" s="48"/>
      <c r="P34" s="49">
        <f t="shared" si="6"/>
        <v>1478.88</v>
      </c>
      <c r="Q34" s="62">
        <f t="shared" si="1"/>
        <v>1478.88</v>
      </c>
      <c r="R34" s="9">
        <f t="shared" si="2"/>
        <v>-1478.88</v>
      </c>
      <c r="S34" s="9">
        <f t="shared" si="3"/>
        <v>-492.96000000000004</v>
      </c>
      <c r="T34" s="57">
        <f t="shared" si="4"/>
        <v>-1478.88</v>
      </c>
    </row>
    <row r="35" spans="1:20" s="11" customFormat="1" ht="15" hidden="1" customHeight="1" x14ac:dyDescent="0.2">
      <c r="A35" s="33" t="s">
        <v>52</v>
      </c>
      <c r="B35" s="34" t="s">
        <v>35</v>
      </c>
      <c r="C35" s="35">
        <v>80000</v>
      </c>
      <c r="D35" s="47">
        <v>0</v>
      </c>
      <c r="E35" s="47">
        <v>38830.92</v>
      </c>
      <c r="F35" s="47">
        <v>21907.66</v>
      </c>
      <c r="G35" s="47">
        <v>2480.39</v>
      </c>
      <c r="H35" s="47"/>
      <c r="I35" s="47"/>
      <c r="J35" s="47"/>
      <c r="K35" s="47"/>
      <c r="L35" s="47"/>
      <c r="M35" s="48"/>
      <c r="N35" s="48"/>
      <c r="O35" s="48"/>
      <c r="P35" s="49">
        <f t="shared" si="6"/>
        <v>63218.97</v>
      </c>
      <c r="Q35" s="62">
        <f t="shared" si="1"/>
        <v>63218.97</v>
      </c>
      <c r="R35" s="9">
        <f t="shared" si="2"/>
        <v>16781.03</v>
      </c>
      <c r="S35" s="9">
        <f t="shared" si="3"/>
        <v>5593.6766666666663</v>
      </c>
      <c r="T35" s="9">
        <f t="shared" si="4"/>
        <v>16781.03</v>
      </c>
    </row>
    <row r="36" spans="1:20" s="11" customFormat="1" ht="15" customHeight="1" x14ac:dyDescent="0.2">
      <c r="A36" s="33" t="s">
        <v>53</v>
      </c>
      <c r="B36" s="34" t="s">
        <v>29</v>
      </c>
      <c r="C36" s="35">
        <v>50000</v>
      </c>
      <c r="D36" s="47"/>
      <c r="E36" s="47"/>
      <c r="F36" s="47"/>
      <c r="G36" s="47"/>
      <c r="H36" s="47">
        <v>0</v>
      </c>
      <c r="I36" s="47">
        <v>0</v>
      </c>
      <c r="J36" s="47">
        <v>75030</v>
      </c>
      <c r="K36" s="47">
        <v>0</v>
      </c>
      <c r="L36" s="47">
        <v>0</v>
      </c>
      <c r="M36" s="48"/>
      <c r="N36" s="48"/>
      <c r="O36" s="48">
        <v>75030</v>
      </c>
      <c r="P36" s="49">
        <f t="shared" si="6"/>
        <v>75030</v>
      </c>
      <c r="Q36" s="56">
        <f t="shared" si="1"/>
        <v>150060</v>
      </c>
      <c r="R36" s="9">
        <f t="shared" si="2"/>
        <v>-25030</v>
      </c>
      <c r="S36" s="9">
        <f t="shared" si="3"/>
        <v>-8343.3333333333339</v>
      </c>
      <c r="T36" s="57">
        <f t="shared" si="4"/>
        <v>-100060</v>
      </c>
    </row>
    <row r="37" spans="1:20" s="11" customFormat="1" ht="15" hidden="1" customHeight="1" x14ac:dyDescent="0.2">
      <c r="A37" s="33" t="s">
        <v>54</v>
      </c>
      <c r="B37" s="34" t="s">
        <v>35</v>
      </c>
      <c r="C37" s="35">
        <v>150000</v>
      </c>
      <c r="D37" s="47"/>
      <c r="E37" s="47"/>
      <c r="F37" s="47"/>
      <c r="G37" s="47"/>
      <c r="H37" s="47">
        <v>0</v>
      </c>
      <c r="I37" s="47">
        <v>97298.39</v>
      </c>
      <c r="J37" s="47">
        <v>110387.93</v>
      </c>
      <c r="K37" s="47">
        <v>6564.59</v>
      </c>
      <c r="L37" s="47">
        <v>0</v>
      </c>
      <c r="M37" s="48"/>
      <c r="N37" s="48"/>
      <c r="O37" s="48"/>
      <c r="P37" s="49">
        <f t="shared" si="6"/>
        <v>214250.91</v>
      </c>
      <c r="Q37" s="62">
        <f t="shared" si="1"/>
        <v>214250.91</v>
      </c>
      <c r="R37" s="9">
        <f t="shared" si="2"/>
        <v>-64250.91</v>
      </c>
      <c r="S37" s="9">
        <f t="shared" si="3"/>
        <v>-21416.97</v>
      </c>
      <c r="T37" s="57">
        <f t="shared" si="4"/>
        <v>-64250.91</v>
      </c>
    </row>
    <row r="38" spans="1:20" s="11" customFormat="1" ht="15" hidden="1" customHeight="1" x14ac:dyDescent="0.2">
      <c r="A38" s="33" t="s">
        <v>55</v>
      </c>
      <c r="B38" s="34" t="s">
        <v>35</v>
      </c>
      <c r="C38" s="35">
        <v>200000</v>
      </c>
      <c r="D38" s="47">
        <v>0</v>
      </c>
      <c r="E38" s="47">
        <v>0</v>
      </c>
      <c r="F38" s="47">
        <v>130901.09</v>
      </c>
      <c r="G38" s="47">
        <v>47041.94</v>
      </c>
      <c r="H38" s="47">
        <v>18864.02</v>
      </c>
      <c r="I38" s="47">
        <v>0</v>
      </c>
      <c r="J38" s="47">
        <v>0</v>
      </c>
      <c r="K38" s="47">
        <v>0</v>
      </c>
      <c r="L38" s="47">
        <v>0</v>
      </c>
      <c r="M38" s="48"/>
      <c r="N38" s="48"/>
      <c r="O38" s="48"/>
      <c r="P38" s="49">
        <f t="shared" si="6"/>
        <v>196807.05</v>
      </c>
      <c r="Q38" s="62">
        <f t="shared" si="1"/>
        <v>196807.05</v>
      </c>
      <c r="R38" s="9">
        <f t="shared" si="2"/>
        <v>3192.9500000000116</v>
      </c>
      <c r="S38" s="9">
        <f t="shared" si="3"/>
        <v>1064.3166666666705</v>
      </c>
      <c r="T38" s="9">
        <f t="shared" si="4"/>
        <v>3192.9500000000116</v>
      </c>
    </row>
    <row r="39" spans="1:20" s="11" customFormat="1" ht="15" customHeight="1" x14ac:dyDescent="0.2">
      <c r="A39" s="33" t="s">
        <v>56</v>
      </c>
      <c r="B39" s="34" t="s">
        <v>29</v>
      </c>
      <c r="C39" s="35">
        <v>45000</v>
      </c>
      <c r="D39" s="47"/>
      <c r="E39" s="47"/>
      <c r="F39" s="47"/>
      <c r="G39" s="47"/>
      <c r="H39" s="47"/>
      <c r="I39" s="47"/>
      <c r="J39" s="47"/>
      <c r="K39" s="47"/>
      <c r="L39" s="47"/>
      <c r="M39" s="48"/>
      <c r="N39" s="48">
        <v>43000</v>
      </c>
      <c r="O39" s="48">
        <v>85000</v>
      </c>
      <c r="P39" s="49">
        <f t="shared" si="6"/>
        <v>0</v>
      </c>
      <c r="Q39" s="56">
        <f t="shared" si="1"/>
        <v>128000</v>
      </c>
      <c r="R39" s="9">
        <f t="shared" si="2"/>
        <v>45000</v>
      </c>
      <c r="S39" s="9">
        <f t="shared" si="3"/>
        <v>15000</v>
      </c>
      <c r="T39" s="9">
        <f t="shared" si="4"/>
        <v>-83000</v>
      </c>
    </row>
    <row r="40" spans="1:20" s="11" customFormat="1" ht="15" hidden="1" customHeight="1" x14ac:dyDescent="0.2">
      <c r="A40" s="33" t="s">
        <v>57</v>
      </c>
      <c r="B40" s="34" t="s">
        <v>35</v>
      </c>
      <c r="C40" s="35">
        <v>180000</v>
      </c>
      <c r="D40" s="47"/>
      <c r="E40" s="47"/>
      <c r="F40" s="47"/>
      <c r="G40" s="47"/>
      <c r="H40" s="47"/>
      <c r="I40" s="47"/>
      <c r="J40" s="47"/>
      <c r="K40" s="47"/>
      <c r="L40" s="47"/>
      <c r="M40" s="48">
        <v>50000</v>
      </c>
      <c r="N40" s="48">
        <f>110000</f>
        <v>110000</v>
      </c>
      <c r="O40" s="48"/>
      <c r="P40" s="49">
        <f t="shared" si="6"/>
        <v>0</v>
      </c>
      <c r="Q40" s="56">
        <f t="shared" si="1"/>
        <v>160000</v>
      </c>
      <c r="R40" s="9">
        <f t="shared" si="2"/>
        <v>180000</v>
      </c>
      <c r="S40" s="9">
        <f t="shared" si="3"/>
        <v>60000</v>
      </c>
      <c r="T40" s="9">
        <f t="shared" si="4"/>
        <v>20000</v>
      </c>
    </row>
    <row r="41" spans="1:20" s="11" customFormat="1" ht="15" customHeight="1" x14ac:dyDescent="0.2">
      <c r="A41" s="33" t="s">
        <v>58</v>
      </c>
      <c r="B41" s="34" t="s">
        <v>29</v>
      </c>
      <c r="C41" s="35">
        <v>50000</v>
      </c>
      <c r="D41" s="47">
        <v>0</v>
      </c>
      <c r="E41" s="47">
        <v>0</v>
      </c>
      <c r="F41" s="47">
        <v>210</v>
      </c>
      <c r="G41" s="47">
        <v>0</v>
      </c>
      <c r="H41" s="47"/>
      <c r="I41" s="47"/>
      <c r="J41" s="47"/>
      <c r="K41" s="47"/>
      <c r="L41" s="47"/>
      <c r="M41" s="48"/>
      <c r="N41" s="48"/>
      <c r="O41" s="48"/>
      <c r="P41" s="49">
        <f t="shared" si="6"/>
        <v>210</v>
      </c>
      <c r="Q41" s="62">
        <f t="shared" si="1"/>
        <v>210</v>
      </c>
      <c r="R41" s="9">
        <f t="shared" si="2"/>
        <v>49790</v>
      </c>
      <c r="S41" s="9">
        <f t="shared" si="3"/>
        <v>16596.666666666668</v>
      </c>
      <c r="T41" s="9">
        <f t="shared" si="4"/>
        <v>49790</v>
      </c>
    </row>
    <row r="42" spans="1:20" s="11" customFormat="1" ht="15" hidden="1" customHeight="1" x14ac:dyDescent="0.2">
      <c r="A42" s="33" t="s">
        <v>59</v>
      </c>
      <c r="B42" s="34" t="s">
        <v>35</v>
      </c>
      <c r="C42" s="35">
        <v>220000</v>
      </c>
      <c r="D42" s="47">
        <v>96877.9</v>
      </c>
      <c r="E42" s="47">
        <v>95184.14</v>
      </c>
      <c r="F42" s="47">
        <v>14828.7</v>
      </c>
      <c r="G42" s="47">
        <v>0</v>
      </c>
      <c r="H42" s="47"/>
      <c r="I42" s="47"/>
      <c r="J42" s="47"/>
      <c r="K42" s="47"/>
      <c r="L42" s="47"/>
      <c r="M42" s="48"/>
      <c r="N42" s="48"/>
      <c r="O42" s="48"/>
      <c r="P42" s="49">
        <f t="shared" si="6"/>
        <v>206890.74</v>
      </c>
      <c r="Q42" s="62">
        <f t="shared" si="1"/>
        <v>206890.74</v>
      </c>
      <c r="R42" s="9">
        <f t="shared" si="2"/>
        <v>13109.260000000009</v>
      </c>
      <c r="S42" s="9">
        <f t="shared" si="3"/>
        <v>4369.7533333333367</v>
      </c>
      <c r="T42" s="9">
        <f t="shared" si="4"/>
        <v>13109.260000000009</v>
      </c>
    </row>
    <row r="43" spans="1:20" s="11" customFormat="1" ht="15" hidden="1" customHeight="1" x14ac:dyDescent="0.2">
      <c r="A43" s="33" t="s">
        <v>60</v>
      </c>
      <c r="B43" s="34" t="s">
        <v>35</v>
      </c>
      <c r="C43" s="35">
        <v>100000</v>
      </c>
      <c r="D43" s="47">
        <v>0</v>
      </c>
      <c r="E43" s="47">
        <v>0</v>
      </c>
      <c r="F43" s="47">
        <v>29485.03</v>
      </c>
      <c r="G43" s="47">
        <v>49845.4</v>
      </c>
      <c r="H43" s="47"/>
      <c r="I43" s="47"/>
      <c r="J43" s="47"/>
      <c r="K43" s="47"/>
      <c r="L43" s="47"/>
      <c r="M43" s="48"/>
      <c r="N43" s="48"/>
      <c r="O43" s="48"/>
      <c r="P43" s="49">
        <f t="shared" si="6"/>
        <v>79330.429999999993</v>
      </c>
      <c r="Q43" s="62">
        <f t="shared" si="1"/>
        <v>79330.429999999993</v>
      </c>
      <c r="R43" s="9">
        <f t="shared" si="2"/>
        <v>20669.570000000007</v>
      </c>
      <c r="S43" s="9">
        <f t="shared" si="3"/>
        <v>6889.8566666666693</v>
      </c>
      <c r="T43" s="9">
        <f t="shared" si="4"/>
        <v>20669.570000000007</v>
      </c>
    </row>
    <row r="44" spans="1:20" s="11" customFormat="1" ht="15" customHeight="1" x14ac:dyDescent="0.2">
      <c r="A44" s="33" t="s">
        <v>61</v>
      </c>
      <c r="B44" s="34" t="s">
        <v>29</v>
      </c>
      <c r="C44" s="35">
        <v>50000</v>
      </c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9">
        <f t="shared" si="6"/>
        <v>0</v>
      </c>
      <c r="Q44" s="38">
        <f t="shared" si="1"/>
        <v>0</v>
      </c>
      <c r="R44" s="9">
        <f t="shared" si="2"/>
        <v>50000</v>
      </c>
      <c r="S44" s="9">
        <f t="shared" si="3"/>
        <v>16666.666666666668</v>
      </c>
      <c r="T44" s="9">
        <f t="shared" si="4"/>
        <v>50000</v>
      </c>
    </row>
    <row r="45" spans="1:20" s="11" customFormat="1" ht="15" customHeight="1" x14ac:dyDescent="0.2">
      <c r="A45" s="33" t="s">
        <v>62</v>
      </c>
      <c r="B45" s="34" t="s">
        <v>29</v>
      </c>
      <c r="C45" s="35">
        <v>0</v>
      </c>
      <c r="D45" s="47"/>
      <c r="E45" s="47"/>
      <c r="F45" s="47"/>
      <c r="G45" s="47"/>
      <c r="H45" s="47"/>
      <c r="I45" s="47"/>
      <c r="J45" s="47"/>
      <c r="K45" s="47"/>
      <c r="L45" s="47"/>
      <c r="M45" s="48"/>
      <c r="N45" s="48"/>
      <c r="O45" s="48">
        <v>110000</v>
      </c>
      <c r="P45" s="49">
        <f t="shared" si="6"/>
        <v>0</v>
      </c>
      <c r="Q45" s="56">
        <f t="shared" si="1"/>
        <v>110000</v>
      </c>
      <c r="R45" s="9">
        <f t="shared" si="2"/>
        <v>0</v>
      </c>
      <c r="S45" s="9">
        <f t="shared" si="3"/>
        <v>0</v>
      </c>
      <c r="T45" s="57">
        <f t="shared" si="4"/>
        <v>-110000</v>
      </c>
    </row>
    <row r="46" spans="1:20" s="11" customFormat="1" ht="15" customHeight="1" x14ac:dyDescent="0.2">
      <c r="A46" s="33" t="s">
        <v>63</v>
      </c>
      <c r="B46" s="34" t="s">
        <v>29</v>
      </c>
      <c r="C46" s="35">
        <v>50000</v>
      </c>
      <c r="D46" s="47"/>
      <c r="E46" s="47"/>
      <c r="F46" s="47"/>
      <c r="G46" s="47"/>
      <c r="H46" s="47"/>
      <c r="I46" s="47"/>
      <c r="J46" s="47"/>
      <c r="K46" s="47"/>
      <c r="L46" s="47"/>
      <c r="M46" s="48"/>
      <c r="N46" s="48"/>
      <c r="O46" s="63">
        <v>50000</v>
      </c>
      <c r="P46" s="49">
        <f t="shared" si="6"/>
        <v>0</v>
      </c>
      <c r="Q46" s="56">
        <f t="shared" si="1"/>
        <v>50000</v>
      </c>
      <c r="R46" s="9">
        <f t="shared" si="2"/>
        <v>50000</v>
      </c>
      <c r="S46" s="9">
        <f t="shared" si="3"/>
        <v>16666.666666666668</v>
      </c>
      <c r="T46" s="9">
        <f t="shared" si="4"/>
        <v>0</v>
      </c>
    </row>
    <row r="47" spans="1:20" s="11" customFormat="1" ht="15" hidden="1" customHeight="1" x14ac:dyDescent="0.2">
      <c r="A47" s="33" t="s">
        <v>64</v>
      </c>
      <c r="B47" s="34" t="s">
        <v>25</v>
      </c>
      <c r="C47" s="35">
        <v>25000</v>
      </c>
      <c r="D47" s="47">
        <v>1100</v>
      </c>
      <c r="E47" s="47">
        <v>380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9000</v>
      </c>
      <c r="M47" s="48"/>
      <c r="N47" s="48"/>
      <c r="O47" s="48"/>
      <c r="P47" s="49">
        <f t="shared" si="6"/>
        <v>10480</v>
      </c>
      <c r="Q47" s="38">
        <f t="shared" si="1"/>
        <v>10480</v>
      </c>
      <c r="R47" s="9">
        <f t="shared" si="2"/>
        <v>14520</v>
      </c>
      <c r="S47" s="9">
        <f t="shared" si="3"/>
        <v>4840</v>
      </c>
      <c r="T47" s="9">
        <f t="shared" si="4"/>
        <v>14520</v>
      </c>
    </row>
    <row r="48" spans="1:20" s="11" customFormat="1" ht="15" hidden="1" customHeight="1" x14ac:dyDescent="0.2">
      <c r="A48" s="33" t="s">
        <v>65</v>
      </c>
      <c r="B48" s="34" t="s">
        <v>25</v>
      </c>
      <c r="C48" s="35">
        <v>50000</v>
      </c>
      <c r="D48" s="47"/>
      <c r="E48" s="47"/>
      <c r="F48" s="47"/>
      <c r="G48" s="47"/>
      <c r="H48" s="47"/>
      <c r="I48" s="47"/>
      <c r="J48" s="47"/>
      <c r="K48" s="47"/>
      <c r="L48" s="47"/>
      <c r="M48" s="48"/>
      <c r="N48" s="48"/>
      <c r="O48" s="48"/>
      <c r="P48" s="49">
        <f t="shared" si="6"/>
        <v>0</v>
      </c>
      <c r="Q48" s="56">
        <f t="shared" si="1"/>
        <v>0</v>
      </c>
      <c r="R48" s="9">
        <f t="shared" si="2"/>
        <v>50000</v>
      </c>
      <c r="S48" s="9">
        <f t="shared" si="3"/>
        <v>16666.666666666668</v>
      </c>
      <c r="T48" s="9">
        <f t="shared" si="4"/>
        <v>50000</v>
      </c>
    </row>
    <row r="49" spans="1:22" s="11" customFormat="1" ht="15" hidden="1" customHeight="1" x14ac:dyDescent="0.2">
      <c r="A49" s="33"/>
      <c r="B49" s="34"/>
      <c r="C49" s="35"/>
      <c r="D49" s="65"/>
      <c r="E49" s="65"/>
      <c r="F49" s="65"/>
      <c r="G49" s="65"/>
      <c r="H49" s="65"/>
      <c r="I49" s="65"/>
      <c r="J49" s="65"/>
      <c r="K49" s="65"/>
      <c r="L49" s="65"/>
      <c r="M49" s="66"/>
      <c r="N49" s="66"/>
      <c r="O49" s="66"/>
      <c r="P49" s="38"/>
      <c r="Q49" s="38"/>
      <c r="R49" s="9">
        <f t="shared" si="2"/>
        <v>0</v>
      </c>
      <c r="S49" s="9">
        <f t="shared" si="3"/>
        <v>0</v>
      </c>
      <c r="T49" s="9">
        <f t="shared" si="4"/>
        <v>0</v>
      </c>
    </row>
    <row r="50" spans="1:22" s="11" customFormat="1" ht="15" hidden="1" customHeight="1" x14ac:dyDescent="0.2">
      <c r="A50" s="33" t="s">
        <v>66</v>
      </c>
      <c r="B50" s="34" t="s">
        <v>67</v>
      </c>
      <c r="C50" s="35">
        <v>30000</v>
      </c>
      <c r="D50" s="47">
        <v>0</v>
      </c>
      <c r="E50" s="47">
        <v>3824.15</v>
      </c>
      <c r="F50" s="47">
        <v>0</v>
      </c>
      <c r="G50" s="47">
        <v>0</v>
      </c>
      <c r="H50" s="47"/>
      <c r="I50" s="47"/>
      <c r="J50" s="47"/>
      <c r="K50" s="47"/>
      <c r="L50" s="47"/>
      <c r="M50" s="48"/>
      <c r="N50" s="48"/>
      <c r="O50" s="48"/>
      <c r="P50" s="49">
        <f>SUM(D50:L50)</f>
        <v>3824.15</v>
      </c>
      <c r="Q50" s="56">
        <f>SUM(D50:O50)</f>
        <v>3824.15</v>
      </c>
      <c r="R50" s="9">
        <f t="shared" si="2"/>
        <v>26175.85</v>
      </c>
      <c r="S50" s="9">
        <f t="shared" si="3"/>
        <v>8725.2833333333328</v>
      </c>
      <c r="T50" s="9">
        <f t="shared" si="4"/>
        <v>26175.85</v>
      </c>
    </row>
    <row r="51" spans="1:22" s="11" customFormat="1" ht="9.75" hidden="1" customHeight="1" x14ac:dyDescent="0.2">
      <c r="A51" s="33"/>
      <c r="B51" s="34"/>
      <c r="C51" s="35"/>
      <c r="D51" s="58"/>
      <c r="E51" s="58"/>
      <c r="F51" s="58"/>
      <c r="G51" s="58"/>
      <c r="H51" s="58"/>
      <c r="I51" s="58"/>
      <c r="J51" s="58"/>
      <c r="K51" s="58"/>
      <c r="L51" s="58"/>
      <c r="M51" s="59"/>
      <c r="N51" s="59"/>
      <c r="O51" s="59"/>
      <c r="P51" s="38"/>
      <c r="Q51" s="38"/>
      <c r="R51" s="9">
        <f t="shared" si="2"/>
        <v>0</v>
      </c>
      <c r="S51" s="9">
        <f t="shared" si="3"/>
        <v>0</v>
      </c>
      <c r="T51" s="9">
        <f t="shared" si="4"/>
        <v>0</v>
      </c>
    </row>
    <row r="52" spans="1:22" s="11" customFormat="1" ht="15" customHeight="1" x14ac:dyDescent="0.2">
      <c r="A52" s="33" t="s">
        <v>68</v>
      </c>
      <c r="B52" s="34" t="s">
        <v>29</v>
      </c>
      <c r="C52" s="35">
        <v>200000</v>
      </c>
      <c r="D52" s="47"/>
      <c r="E52" s="47"/>
      <c r="F52" s="47"/>
      <c r="G52" s="47"/>
      <c r="H52" s="47"/>
      <c r="I52" s="47"/>
      <c r="J52" s="47"/>
      <c r="K52" s="47"/>
      <c r="L52" s="47"/>
      <c r="M52" s="48"/>
      <c r="N52" s="48"/>
      <c r="O52" s="48"/>
      <c r="P52" s="49">
        <f>SUM(D52:L52)</f>
        <v>0</v>
      </c>
      <c r="Q52" s="38">
        <f>SUM(D52:O52)</f>
        <v>0</v>
      </c>
      <c r="R52" s="9">
        <f t="shared" si="2"/>
        <v>200000</v>
      </c>
      <c r="S52" s="9">
        <f t="shared" si="3"/>
        <v>66666.666666666672</v>
      </c>
      <c r="T52" s="9">
        <f t="shared" si="4"/>
        <v>200000</v>
      </c>
    </row>
    <row r="53" spans="1:22" s="11" customFormat="1" ht="6.95" hidden="1" customHeight="1" x14ac:dyDescent="0.2">
      <c r="A53" s="33"/>
      <c r="B53" s="34"/>
      <c r="C53" s="35"/>
      <c r="D53" s="36"/>
      <c r="E53" s="36"/>
      <c r="F53" s="36"/>
      <c r="G53" s="36"/>
      <c r="H53" s="36"/>
      <c r="I53" s="36"/>
      <c r="J53" s="36"/>
      <c r="K53" s="36"/>
      <c r="L53" s="36"/>
      <c r="M53" s="37"/>
      <c r="N53" s="37"/>
      <c r="O53" s="37"/>
      <c r="P53" s="38"/>
      <c r="Q53" s="38"/>
      <c r="R53" s="9">
        <f t="shared" si="2"/>
        <v>0</v>
      </c>
      <c r="S53" s="9">
        <f t="shared" si="3"/>
        <v>0</v>
      </c>
      <c r="T53" s="9">
        <f t="shared" si="4"/>
        <v>0</v>
      </c>
    </row>
    <row r="54" spans="1:22" s="11" customFormat="1" ht="15" hidden="1" customHeight="1" x14ac:dyDescent="0.2">
      <c r="A54" s="71" t="str">
        <f>"TOTAL "&amp;A6</f>
        <v>TOTAL MARKETING/TOURISM PROMOTION</v>
      </c>
      <c r="B54" s="72"/>
      <c r="C54" s="73">
        <f t="shared" ref="C54:O54" si="7">SUM(C8:C52)</f>
        <v>3510000</v>
      </c>
      <c r="D54" s="74">
        <f t="shared" si="7"/>
        <v>106977.9</v>
      </c>
      <c r="E54" s="74">
        <f t="shared" si="7"/>
        <v>317981.47000000003</v>
      </c>
      <c r="F54" s="74">
        <f t="shared" si="7"/>
        <v>250933.71</v>
      </c>
      <c r="G54" s="74">
        <f t="shared" si="7"/>
        <v>206583.63999999998</v>
      </c>
      <c r="H54" s="74">
        <f t="shared" si="7"/>
        <v>76266.070000000007</v>
      </c>
      <c r="I54" s="74">
        <f t="shared" si="7"/>
        <v>134913.81</v>
      </c>
      <c r="J54" s="74">
        <f t="shared" si="7"/>
        <v>299821.8</v>
      </c>
      <c r="K54" s="74">
        <f t="shared" si="7"/>
        <v>206539.26</v>
      </c>
      <c r="L54" s="74">
        <f t="shared" si="7"/>
        <v>113363.79999999999</v>
      </c>
      <c r="M54" s="75">
        <f t="shared" si="7"/>
        <v>355324.76666666666</v>
      </c>
      <c r="N54" s="75">
        <f t="shared" si="7"/>
        <v>395687.77666666667</v>
      </c>
      <c r="O54" s="75">
        <f t="shared" si="7"/>
        <v>1072390.2766666666</v>
      </c>
      <c r="P54" s="75">
        <f>SUM(D54:L54)</f>
        <v>1713381.4600000002</v>
      </c>
      <c r="Q54" s="75">
        <f>SUM(Q8:Q52)</f>
        <v>3503784.2800000003</v>
      </c>
      <c r="R54" s="9">
        <f t="shared" si="2"/>
        <v>1796618.5399999998</v>
      </c>
      <c r="S54" s="9">
        <f t="shared" si="3"/>
        <v>598872.84666666656</v>
      </c>
      <c r="T54" s="9">
        <f t="shared" si="4"/>
        <v>6215.7199999997392</v>
      </c>
    </row>
    <row r="55" spans="1:22" s="11" customFormat="1" ht="6.95" hidden="1" customHeight="1" x14ac:dyDescent="0.2">
      <c r="A55" s="50"/>
      <c r="B55" s="51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4"/>
      <c r="N55" s="54"/>
      <c r="O55" s="54"/>
      <c r="P55" s="55"/>
      <c r="Q55" s="55"/>
      <c r="R55" s="9"/>
      <c r="S55" s="9"/>
      <c r="T55" s="9"/>
    </row>
    <row r="57" spans="1:22" s="2" customFormat="1" x14ac:dyDescent="0.2">
      <c r="A57" s="3"/>
      <c r="B57" s="67"/>
      <c r="C57" s="68"/>
      <c r="D57" s="69"/>
      <c r="E57" s="69"/>
      <c r="F57" s="69"/>
      <c r="G57" s="69"/>
      <c r="H57" s="69"/>
      <c r="I57" s="69"/>
      <c r="J57" s="69"/>
      <c r="K57" s="69"/>
      <c r="L57" s="69"/>
      <c r="P57" s="70"/>
      <c r="U57" s="3"/>
      <c r="V57" s="3"/>
    </row>
    <row r="60" spans="1:22" s="2" customFormat="1" x14ac:dyDescent="0.2">
      <c r="A60" s="3"/>
      <c r="B60" s="67"/>
      <c r="C60" s="68"/>
      <c r="D60" s="69"/>
      <c r="E60" s="69"/>
      <c r="F60" s="69"/>
      <c r="G60" s="69"/>
      <c r="H60" s="69"/>
      <c r="I60" s="69"/>
      <c r="J60" s="69"/>
      <c r="K60" s="69"/>
      <c r="L60" s="69"/>
      <c r="P60" s="70"/>
      <c r="U60" s="3"/>
      <c r="V60" s="3"/>
    </row>
  </sheetData>
  <autoFilter ref="A4:Q55" xr:uid="{00000000-0009-0000-0000-000000000000}">
    <filterColumn colId="1">
      <filters>
        <filter val="Tactical Campaign"/>
      </filters>
    </filterColumn>
  </autoFilter>
  <mergeCells count="6">
    <mergeCell ref="A6:Q6"/>
    <mergeCell ref="A1:Q1"/>
    <mergeCell ref="D3:L3"/>
    <mergeCell ref="M3:O3"/>
    <mergeCell ref="P3:P4"/>
    <mergeCell ref="Q3:Q4"/>
  </mergeCells>
  <printOptions horizontalCentered="1"/>
  <pageMargins left="0.19685039370078741" right="0.19685039370078741" top="0.19685039370078741" bottom="0.31496062992125984" header="0.51181102362204722" footer="0.11811023622047245"/>
  <pageSetup paperSize="8" scale="75" orientation="landscape" r:id="rId1"/>
  <headerFooter alignWithMargins="0">
    <oddFooter>&amp;R&amp;N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Tracking for 2019</vt:lpstr>
      <vt:lpstr>'Budget Tracking for 2019'!Print_Area</vt:lpstr>
      <vt:lpstr>'Budget Tracking for 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2019-10-17T08:21:19Z</dcterms:created>
  <dcterms:modified xsi:type="dcterms:W3CDTF">2019-10-17T10:37:50Z</dcterms:modified>
</cp:coreProperties>
</file>