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9\"/>
    </mc:Choice>
  </mc:AlternateContent>
  <xr:revisionPtr revIDLastSave="0" documentId="13_ncr:1_{D26F36A2-4D38-4C60-99A9-39CA7D662E92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Marketing" sheetId="2" r:id="rId1"/>
    <sheet name="Communications" sheetId="3" r:id="rId2"/>
    <sheet name="Jumlah Perbelanjaan" sheetId="4" r:id="rId3"/>
    <sheet name="Jumlah Perbelanjaan (2)" sheetId="5" r:id="rId4"/>
    <sheet name="Sheet2" sheetId="6" r:id="rId5"/>
  </sheets>
  <definedNames>
    <definedName name="_xlnm.Print_Titles" localSheetId="2">'Jumlah Perbelanjaan'!$5:$5</definedName>
    <definedName name="_xlnm.Print_Titles" localSheetId="3">'Jumlah Perbelanjaan (2)'!$5:$5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4" i="5" l="1"/>
  <c r="D62" i="5" s="1"/>
  <c r="C8" i="5"/>
  <c r="C20" i="5"/>
  <c r="C21" i="5"/>
  <c r="C18" i="5"/>
  <c r="C11" i="5"/>
  <c r="C30" i="5"/>
  <c r="C56" i="5"/>
  <c r="C22" i="5"/>
  <c r="C45" i="5"/>
  <c r="D6" i="5" l="1"/>
  <c r="C43" i="4"/>
  <c r="C37" i="4"/>
  <c r="D20" i="4"/>
  <c r="C18" i="4"/>
  <c r="D6" i="4" s="1"/>
  <c r="D52" i="4" s="1"/>
  <c r="C17" i="4"/>
</calcChain>
</file>

<file path=xl/sharedStrings.xml><?xml version="1.0" encoding="utf-8"?>
<sst xmlns="http://schemas.openxmlformats.org/spreadsheetml/2006/main" count="292" uniqueCount="244">
  <si>
    <t>Perkara</t>
  </si>
  <si>
    <t xml:space="preserve">Promosi Dan Pemasaran Destinasi Pelancongan: </t>
  </si>
  <si>
    <t>Jumlah Keseluruhan (RM)</t>
  </si>
  <si>
    <t>Penang Global Tourism Sdn Bhd</t>
  </si>
  <si>
    <t>a) Last Fri, Sat &amp; Sunday for the month</t>
  </si>
  <si>
    <t>Publisiti dan promosi bagi acara/program Negeri Pulau Pinang</t>
  </si>
  <si>
    <t>Iklan &amp; Promosi :</t>
  </si>
  <si>
    <t>b) Heritage Walkabout Tour</t>
  </si>
  <si>
    <t>c) Welcoming Reception (Cruise)</t>
  </si>
  <si>
    <t>Perbelanjaan (Jan - Sep'19)
 (RM)</t>
  </si>
  <si>
    <t>Jumlah (Jan - Sep'19)
(RM)</t>
  </si>
  <si>
    <t>d) George Town Heritage Celebration</t>
  </si>
  <si>
    <t xml:space="preserve">a) Hot Air Balloon Fiesta 2019 </t>
  </si>
  <si>
    <t>b) George Town Festival</t>
  </si>
  <si>
    <t>c) George Town Literary Festival</t>
  </si>
  <si>
    <t>e) Penang Hill Festival</t>
  </si>
  <si>
    <t>f) Penang Yosakoi Parade</t>
  </si>
  <si>
    <t xml:space="preserve">g) Experience Penang </t>
  </si>
  <si>
    <t xml:space="preserve">h) Other Events </t>
  </si>
  <si>
    <t>a) Papan iklan LED</t>
  </si>
  <si>
    <t>b) Facebook</t>
  </si>
  <si>
    <t xml:space="preserve">c) Iklan Radio </t>
  </si>
  <si>
    <t>d) Iklan Cetakan (e.g. majalah)</t>
  </si>
  <si>
    <t>e) Penggambaran video</t>
  </si>
  <si>
    <t>f) Laman web &amp; aplikasi mudah alih</t>
  </si>
  <si>
    <t>Perbelanjaan Berkaitan Pelancongan Pulau Pinang Tahun 2019 (Hingga September)</t>
  </si>
  <si>
    <t>Apakah rancangan Kerajaan Negeri untuk mempromosikan Pulau Pinang sebagai destinasi pilihan kepada pelancong-pelancong dari sekitar Asia memandangkan ada persaingan yang kuat daripada negara-negara jiran?</t>
  </si>
  <si>
    <t>- Marketing (roadshow. Tradeshow, smart partnership with airlines, OTAs, MoU, FAM, flight incentive &amp; etc)</t>
  </si>
  <si>
    <t>- communication ( social media, OOHM, inflight magazine, video, leaflet &amp; etc)</t>
  </si>
  <si>
    <t>Local</t>
  </si>
  <si>
    <t>Matta Travel Exchange (MTEX) and FATA Convention 2019</t>
  </si>
  <si>
    <t>EPY Tik Tok Campaign</t>
  </si>
  <si>
    <t>World Travel Mart (London)</t>
  </si>
  <si>
    <t xml:space="preserve">ITB Berlin (Germany) </t>
  </si>
  <si>
    <t>Europe</t>
  </si>
  <si>
    <t>Travel News Market Stockholm</t>
  </si>
  <si>
    <t xml:space="preserve">Taiwan - Visit Penang Year 2020 Launch </t>
  </si>
  <si>
    <t>Taiwan</t>
  </si>
  <si>
    <t>Indonesia</t>
  </si>
  <si>
    <t>Medan Fair</t>
  </si>
  <si>
    <t>Thailand</t>
  </si>
  <si>
    <t>Thailand International Travel Fair (Bangkok)</t>
  </si>
  <si>
    <t xml:space="preserve">Thailand - Visit Penang Year 2020 Launch </t>
  </si>
  <si>
    <t xml:space="preserve">Penang Roadshow @ Korea </t>
  </si>
  <si>
    <t>Korea</t>
  </si>
  <si>
    <t xml:space="preserve">Tourism Expo Japan </t>
  </si>
  <si>
    <t>Japan</t>
  </si>
  <si>
    <t xml:space="preserve">Vietnam Int Travel Mart </t>
  </si>
  <si>
    <t>Asean Travel Fair Vietnam</t>
  </si>
  <si>
    <t>Vietnam</t>
  </si>
  <si>
    <t>TRADESHOW/ROADSHOW</t>
  </si>
  <si>
    <t>MARKETING</t>
  </si>
  <si>
    <t>Tactical Campaign/Smart Partnership with Airlines or OTA</t>
  </si>
  <si>
    <t xml:space="preserve">FAMs </t>
  </si>
  <si>
    <t>China</t>
  </si>
  <si>
    <t>Singapore</t>
  </si>
  <si>
    <t>ITB Asia Singapore</t>
  </si>
  <si>
    <t xml:space="preserve">Indonesia - Visit Penang Year 2020 Launch </t>
  </si>
  <si>
    <t>Visit Penang Year 2020 Penang Roadshow</t>
  </si>
  <si>
    <t>ITB China, Shanghai</t>
  </si>
  <si>
    <t>China Roadshow (Shenzhen, Chengdu &amp; Beijing)</t>
  </si>
  <si>
    <t xml:space="preserve">China Xiamen Int Leisure Tourism Expo                                                               </t>
  </si>
  <si>
    <t>China Guangdong International Tourism Industry Expo</t>
  </si>
  <si>
    <t>Asean-China Guiyang Belt &amp; Road Culture&amp; and Tourism Exchange Week</t>
  </si>
  <si>
    <t xml:space="preserve">Asean Young Emerging Designers &amp; Wearwhatsfair China </t>
  </si>
  <si>
    <t>Marketing Campaign with Ctrip China (MOU Signing)</t>
  </si>
  <si>
    <t>Malaysia Airlines China &amp; Sina Weibo KOLs Campaign</t>
  </si>
  <si>
    <t xml:space="preserve">Marketing Campaign with KTC Bank &amp; AirAsia Thailand </t>
  </si>
  <si>
    <t>Marketing Campaign with Trip.com (Singapore, Hong Kong, Japan &amp; Korea)</t>
  </si>
  <si>
    <t xml:space="preserve">Experience Penang 2020 TikTok Campaign </t>
  </si>
  <si>
    <t xml:space="preserve">Joint Promotion with AirAsia X Busan &amp; Travel Agencies </t>
  </si>
  <si>
    <t>Collaboration with Singapore Airlines Denmark - Danish Travel Award</t>
  </si>
  <si>
    <t>Content Marketing with Communications &amp; Qatar Airways for Scandinavian Market</t>
  </si>
  <si>
    <t>Flight Incentive</t>
  </si>
  <si>
    <t xml:space="preserve">Qatar Airways </t>
  </si>
  <si>
    <t>Juneyao Airlines</t>
  </si>
  <si>
    <t>Social Media</t>
  </si>
  <si>
    <t>OOHM</t>
  </si>
  <si>
    <t>In-Flight Magazine</t>
  </si>
  <si>
    <t>Video Production</t>
  </si>
  <si>
    <t>Brochures/Leaftlet</t>
  </si>
  <si>
    <t>Facebook</t>
  </si>
  <si>
    <t>Youtube</t>
  </si>
  <si>
    <t xml:space="preserve">Marking Georgetown Brochure </t>
  </si>
  <si>
    <t>Trade Show Booklet &amp; Foldable Brochures</t>
  </si>
  <si>
    <t xml:space="preserve">Peranakan Brochure &amp; Booklet </t>
  </si>
  <si>
    <t>George Town Heritage Site Map</t>
  </si>
  <si>
    <t>Cruise Brochure</t>
  </si>
  <si>
    <t>Penang Traveller's Map</t>
  </si>
  <si>
    <t>Food Trail</t>
  </si>
  <si>
    <t>Calender Of Event 2019</t>
  </si>
  <si>
    <t>Heritage Walkabout Brochure</t>
  </si>
  <si>
    <t>Instagram</t>
  </si>
  <si>
    <t>LED Advertising at Auto City, Queensbay &amp; Raja Uda</t>
  </si>
  <si>
    <t>LED Advertising at Anson Road</t>
  </si>
  <si>
    <t>Travel 3Sixty</t>
  </si>
  <si>
    <t>SilverKris</t>
  </si>
  <si>
    <t>Silkwinds</t>
  </si>
  <si>
    <t>Oryx</t>
  </si>
  <si>
    <t>Radio Advertising</t>
  </si>
  <si>
    <t>Huraikan pecahan perbelanjaan untuk mempromosikan sektor pelancongan sehingga September 2019.</t>
  </si>
  <si>
    <t>Penang Hot Air Balloon Fiesta</t>
  </si>
  <si>
    <t>Penang Tourism Master Plan</t>
  </si>
  <si>
    <t>Ads on Covered Walkways - in Kuala Lumpur's Golden Triangle</t>
  </si>
  <si>
    <t>Rapid Buses</t>
  </si>
  <si>
    <t>Bus Shelters in Penang</t>
  </si>
  <si>
    <t>LinkBikes</t>
  </si>
  <si>
    <t>International Campaigns</t>
  </si>
  <si>
    <t>Singapore MRT - Travellator in Dhoby Ghaut</t>
  </si>
  <si>
    <t xml:space="preserve">Taiwan MRT - Wall Sticker &amp; Lightbox in Ximen </t>
  </si>
  <si>
    <t>Taiwan - Bus wraps</t>
  </si>
  <si>
    <t>Other Magazines</t>
  </si>
  <si>
    <t>Essenze Malaysia</t>
  </si>
  <si>
    <t>Essenze Australia</t>
  </si>
  <si>
    <t>Open Skies (Emirates)</t>
  </si>
  <si>
    <t>Qantas</t>
  </si>
  <si>
    <t>Sawasdee</t>
  </si>
  <si>
    <t>Gateway</t>
  </si>
  <si>
    <t>Billboards in Penang (IJM, Turf Club)</t>
  </si>
  <si>
    <t>Airport CUBE</t>
  </si>
  <si>
    <t>Armenian Street Poster</t>
  </si>
  <si>
    <t>Events Publicity</t>
  </si>
  <si>
    <t>Penang Yosakoi Parade</t>
  </si>
  <si>
    <t>Penang Esports Festival</t>
  </si>
  <si>
    <t>Penang Asian Food &amp; Culture Festival</t>
  </si>
  <si>
    <t>Penang Hill Festival</t>
  </si>
  <si>
    <t>George Town Festival</t>
  </si>
  <si>
    <t>George Town Heritage Festival</t>
  </si>
  <si>
    <t>Butterworth Fringe Festival</t>
  </si>
  <si>
    <t>Penang Street Food Festival</t>
  </si>
  <si>
    <t>George Town Literary Festival</t>
  </si>
  <si>
    <t>Penang Here &amp; Now</t>
  </si>
  <si>
    <t>Penang Here &amp; Now video</t>
  </si>
  <si>
    <t>EPY video</t>
  </si>
  <si>
    <t xml:space="preserve">20 x listicle videos of 20 "must see, eat &amp; experience" in Penang - a collaboration with Penang Foodie </t>
  </si>
  <si>
    <t>1) AirAsia PR Trip 3-6 January 2019</t>
  </si>
  <si>
    <t>2) Qatar Airways Kuwait Travel Agent FAM 31 Jan - 3 Feb 2019 </t>
  </si>
  <si>
    <t>3) Christopher Lau - Vlogger and YouTuber FAM 8-12 Feb 2019</t>
  </si>
  <si>
    <t>4) Qatar Airways Sudan FAM 17-21 Feb 2019</t>
  </si>
  <si>
    <t>5) Qatar Airways Romania FAM 26-31 January 2019</t>
  </si>
  <si>
    <t>6) Singapore Airlines FAM 26-28 February 2019</t>
  </si>
  <si>
    <t>7) Bone Magazine Media FAM 10-13 February 2019</t>
  </si>
  <si>
    <t>8) Qatar Airways UK Agents FAM 26 Feb - 2 March 2019</t>
  </si>
  <si>
    <t>9) Qatar Airways UK Corporate Agents FAM 22-27 February 2019</t>
  </si>
  <si>
    <t>10) Catch52 Blogger London FAM 13-18 February 2019</t>
  </si>
  <si>
    <t>11) American Media 'Honest Cooking' FAM 22 February 2019</t>
  </si>
  <si>
    <t>12) Qatar Airways Georgia Media FAM16-18 March 2019</t>
  </si>
  <si>
    <t>13) Porsche Club Malaysia Group 2019</t>
  </si>
  <si>
    <t>14) Qatar Airways TM-Dubai FAM</t>
  </si>
  <si>
    <t>15) TM Dublin and Qatar Airways Campaign Winner 5-12 March 2019</t>
  </si>
  <si>
    <t>16) Qatar Airways Casablanca FAM 9-12 March 2019</t>
  </si>
  <si>
    <t>17) Qatar Airways Algeria FAM 19-21 March 2019</t>
  </si>
  <si>
    <t>18) Qatar Airways Amman FAM 23-26 March 2019</t>
  </si>
  <si>
    <t>19) AirAsia X Fukuoka FAM 1-4 March 2019</t>
  </si>
  <si>
    <t>20) Penang Wedding Tourism China Buyers Familiarization Trip   from 14-19 April 2019</t>
  </si>
  <si>
    <t xml:space="preserve">21) AirAsia China Media FAM in-conjunction of PIFF 2019 14-19 April 2019 </t>
  </si>
  <si>
    <t>22) Seoul Top Travel Agents &amp; Airlines FAM 22-25 April 2019</t>
  </si>
  <si>
    <t>23) Japan Airlines Inspection FAM Trip 3 May 2019</t>
  </si>
  <si>
    <t>24) Busan Travel Agents FAM 24-26 May 2019</t>
  </si>
  <si>
    <t>25) Malaysia Airlines China &amp; Sina Weibo #Readcities KOL FAM Trip 24-29 June 2019</t>
  </si>
  <si>
    <t>26) New Zealand ‘Corporate Traveller Magazine’ FAM 23-26 June 2019</t>
  </si>
  <si>
    <t>27) Mega Familiarization fam from Taiwan 12 July - 3 August 2019</t>
  </si>
  <si>
    <t>28) Australia Blogger/ Influencer Media FAM 12-16 July 2019</t>
  </si>
  <si>
    <t>29) Daewon Korea Student Group 19-22 July 2019</t>
  </si>
  <si>
    <t>30) Hosting Technical Visit for the 12th IMT-GT Working Group Meeting on Tourism</t>
  </si>
  <si>
    <t xml:space="preserve">31) Ctrip KOL FAM 05-10 August 2019 </t>
  </si>
  <si>
    <t>32) AK Vietnam Music Video Shooting Aus 2019</t>
  </si>
  <si>
    <t xml:space="preserve">33) AK Thailand Video Shooting FAM </t>
  </si>
  <si>
    <t>34) ISTANBUL ‘International Tourism Magazine’ Media FAM</t>
  </si>
  <si>
    <t>35) MalindoAir China Agent  6-9 SEPT 2019</t>
  </si>
  <si>
    <t>36) Tourism Malaysia MEGAFAM It's Summer time 6-9 SEPT 2019</t>
  </si>
  <si>
    <t>37) FOODOMANIA India Publication Media FAM</t>
  </si>
  <si>
    <t xml:space="preserve">38) Conde Nast Architecture Design Media FAM </t>
  </si>
  <si>
    <t>39) Expedia KOLS Fam Trip 27-29 September 2019</t>
  </si>
  <si>
    <t>AirAsia</t>
  </si>
  <si>
    <t xml:space="preserve">Modetour Korea Marketing Collaboration </t>
  </si>
  <si>
    <t>Marketing Campaign with Malaysia Airlines UK &amp; Europe</t>
  </si>
  <si>
    <t xml:space="preserve">Marketing Campaign with AirAsia China </t>
  </si>
  <si>
    <t xml:space="preserve">Marketing Campaign with FVW Median for German Market </t>
  </si>
  <si>
    <t>a) China</t>
  </si>
  <si>
    <t xml:space="preserve">b) Europe </t>
  </si>
  <si>
    <t>c) Taiwan</t>
  </si>
  <si>
    <t>d) Indonesia</t>
  </si>
  <si>
    <t>e) Thailand</t>
  </si>
  <si>
    <t>f) Korea</t>
  </si>
  <si>
    <t>g) Japan</t>
  </si>
  <si>
    <t>h) Vietnam</t>
  </si>
  <si>
    <t>i) Doha</t>
  </si>
  <si>
    <t>j) Domestik</t>
  </si>
  <si>
    <t>k) Lain - Lain (Familiarisation Trip, Cetakan banner &amp; streamers, Lunch/Dinner Hosting,Wedding Tourism, Study Penang &amp; PMED)</t>
  </si>
  <si>
    <t>Lain-lain berkaitan aktiviti/program pelancongan :</t>
  </si>
  <si>
    <t>d) Penang International Food Festival (PIFF)</t>
  </si>
  <si>
    <t>e) Penang Esports 2019</t>
  </si>
  <si>
    <t>f) Penang Hot Air Balloon Fiesta</t>
  </si>
  <si>
    <t>g) Penang Asian Food &amp; Cultural Festival</t>
  </si>
  <si>
    <t>g) Cetakan Brosur &amp; bahan promosi</t>
  </si>
  <si>
    <t xml:space="preserve">Lain-Lain </t>
  </si>
  <si>
    <t>Other Sponsorship</t>
  </si>
  <si>
    <t>Perbelanjaan (2018)
 (RM)</t>
  </si>
  <si>
    <t>Bil.</t>
  </si>
  <si>
    <t>Program Pembangunan Pelancongan</t>
  </si>
  <si>
    <t>Kos (RM)</t>
  </si>
  <si>
    <t>Tahun</t>
  </si>
  <si>
    <t>Penganjur / Agensi</t>
  </si>
  <si>
    <t>Promosi Dan Pemasaran Destinasi Pelancongan:</t>
  </si>
  <si>
    <t>b) Europe</t>
  </si>
  <si>
    <t>k) Lain - Lain (Familiarisation Trip, Cetakan banner &amp; streamers, Lunch/Dinner Hosting,Wedding Tourism, StudyPENANG &amp; PMED)</t>
  </si>
  <si>
    <t>PGT</t>
  </si>
  <si>
    <t>Last Fri, Sat, Sun of the Month</t>
  </si>
  <si>
    <t>Heritage Walkabout Tour</t>
  </si>
  <si>
    <t>Welcoming Reception (Cruise)</t>
  </si>
  <si>
    <t>Penang International Food Festival (PIFF)</t>
  </si>
  <si>
    <t>Penang Esports 2019</t>
  </si>
  <si>
    <t>Penang Asian Food &amp; Cultural Festival</t>
  </si>
  <si>
    <t xml:space="preserve">Majlis Jamuan Rakyat Aidilfitri </t>
  </si>
  <si>
    <t>c) Hong Kong</t>
  </si>
  <si>
    <t>e) Taiwan</t>
  </si>
  <si>
    <t>e) Indonesia</t>
  </si>
  <si>
    <t>f) Thailand</t>
  </si>
  <si>
    <t>g) Korea</t>
  </si>
  <si>
    <t>h) Japan</t>
  </si>
  <si>
    <t>i) Vietnam</t>
  </si>
  <si>
    <t>k) Domestik</t>
  </si>
  <si>
    <t>l) Lain - Lain (Familiarisation Trip, Cetakan banner &amp; streamers, Lunch/Dinner Hosting,Wedding Tourism, Study Penang &amp; PMED)</t>
  </si>
  <si>
    <t>d) Singapore</t>
  </si>
  <si>
    <t>e) Australia</t>
  </si>
  <si>
    <t xml:space="preserve"> India</t>
  </si>
  <si>
    <t>j) Middle East</t>
  </si>
  <si>
    <t>a) Papan iklan &amp; LED</t>
  </si>
  <si>
    <t>a) Hot Air Balloon Fiesta 2018</t>
  </si>
  <si>
    <t>b) Penang Anime Matsuri</t>
  </si>
  <si>
    <t>c) George Town Festival</t>
  </si>
  <si>
    <t>d) George Town Literary Festival</t>
  </si>
  <si>
    <t>e) George Town Heritage Celebration</t>
  </si>
  <si>
    <t xml:space="preserve">g) Other Events </t>
  </si>
  <si>
    <t xml:space="preserve">h) Comic Fiesta </t>
  </si>
  <si>
    <t>e) Iklan (luar negara)</t>
  </si>
  <si>
    <t>Tourism Survey</t>
  </si>
  <si>
    <t>e) Penang Anime Matsuri</t>
  </si>
  <si>
    <t>g) Hari Raya Celebration</t>
  </si>
  <si>
    <t>h) Penang Street Food Festival</t>
  </si>
  <si>
    <t>i) Penang Int Wedding Expo</t>
  </si>
  <si>
    <t>Perbelanjaan Berkaitan Pelancongan Pulau Pinang Tahun 2018</t>
  </si>
  <si>
    <t>Jumlah (RM)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</si>
</sst>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9"/>
      <color indexed="8"/>
      <name val="Verdana"/>
      <family val="2"/>
    </font>
    <font>
      <b/>
      <u/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22222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78">
    <xf numFmtId="0" fontId="0" fillId="0" borderId="0" xfId="0"/>
    <xf numFmtId="0" fontId="2" fillId="0" borderId="0" xfId="0" applyFont="1" applyAlignment="1">
      <alignment vertical="center"/>
    </xf>
    <xf numFmtId="43" fontId="0" fillId="0" borderId="0" xfId="1" applyFont="1" applyAlignment="1">
      <alignment vertical="center"/>
    </xf>
    <xf numFmtId="43" fontId="0" fillId="0" borderId="5" xfId="1" applyFont="1" applyBorder="1" applyAlignment="1">
      <alignment vertical="top" wrapText="1"/>
    </xf>
    <xf numFmtId="43" fontId="0" fillId="0" borderId="0" xfId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43" fontId="0" fillId="0" borderId="6" xfId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43" fontId="0" fillId="0" borderId="0" xfId="1" applyFont="1" applyAlignment="1">
      <alignment horizontal="center"/>
    </xf>
    <xf numFmtId="0" fontId="2" fillId="0" borderId="0" xfId="0" applyFont="1"/>
    <xf numFmtId="0" fontId="5" fillId="0" borderId="0" xfId="0" applyFont="1"/>
    <xf numFmtId="43" fontId="2" fillId="2" borderId="2" xfId="1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Font="1" applyAlignment="1"/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6" xfId="0" applyBorder="1" applyAlignment="1">
      <alignment horizontal="justify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horizontal="left" vertical="center" wrapText="1" indent="2"/>
    </xf>
    <xf numFmtId="0" fontId="0" fillId="0" borderId="6" xfId="0" applyBorder="1" applyAlignment="1">
      <alignment vertical="top"/>
    </xf>
    <xf numFmtId="0" fontId="0" fillId="0" borderId="6" xfId="0" applyBorder="1" applyAlignment="1">
      <alignment horizontal="left" vertical="center" wrapText="1" indent="2"/>
    </xf>
    <xf numFmtId="0" fontId="2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vertical="top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43" fontId="0" fillId="0" borderId="0" xfId="0" applyNumberForma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9" xfId="0" applyFont="1" applyBorder="1"/>
    <xf numFmtId="0" fontId="9" fillId="0" borderId="0" xfId="0" applyFont="1" applyBorder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0" xfId="0" applyFont="1" applyBorder="1" applyAlignment="1">
      <alignment horizontal="center" vertical="center" wrapText="1"/>
    </xf>
    <xf numFmtId="4" fontId="13" fillId="0" borderId="10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5" xfId="0" applyNumberFormat="1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43" fontId="2" fillId="0" borderId="7" xfId="0" applyNumberFormat="1" applyFont="1" applyBorder="1" applyAlignment="1">
      <alignment horizontal="center" vertical="center" wrapText="1"/>
    </xf>
    <xf numFmtId="43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3" fillId="0" borderId="19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vertical="center" wrapText="1"/>
    </xf>
  </cellXfs>
  <cellStyles count="3">
    <cellStyle name="Comma" xfId="1" builtinId="3"/>
    <cellStyle name="Excel Built-in Normal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8"/>
  <sheetViews>
    <sheetView topLeftCell="A91" workbookViewId="0">
      <selection activeCell="H101" sqref="H101"/>
    </sheetView>
  </sheetViews>
  <sheetFormatPr defaultRowHeight="14.25" x14ac:dyDescent="0.2"/>
  <cols>
    <col min="7" max="7" width="11.125" style="4" bestFit="1" customWidth="1"/>
  </cols>
  <sheetData>
    <row r="1" spans="1:7" ht="15" x14ac:dyDescent="0.25">
      <c r="A1" s="13" t="s">
        <v>26</v>
      </c>
    </row>
    <row r="2" spans="1:7" x14ac:dyDescent="0.2">
      <c r="A2" t="s">
        <v>27</v>
      </c>
    </row>
    <row r="4" spans="1:7" ht="15" x14ac:dyDescent="0.25">
      <c r="A4" s="13" t="s">
        <v>51</v>
      </c>
    </row>
    <row r="6" spans="1:7" ht="15" x14ac:dyDescent="0.25">
      <c r="A6" s="13" t="s">
        <v>50</v>
      </c>
    </row>
    <row r="7" spans="1:7" ht="15" x14ac:dyDescent="0.25">
      <c r="A7" s="14" t="s">
        <v>29</v>
      </c>
      <c r="G7" s="12"/>
    </row>
    <row r="8" spans="1:7" x14ac:dyDescent="0.2">
      <c r="A8" t="s">
        <v>30</v>
      </c>
    </row>
    <row r="9" spans="1:7" x14ac:dyDescent="0.2">
      <c r="A9" t="s">
        <v>31</v>
      </c>
    </row>
    <row r="11" spans="1:7" ht="15" x14ac:dyDescent="0.25">
      <c r="A11" s="14" t="s">
        <v>55</v>
      </c>
    </row>
    <row r="12" spans="1:7" x14ac:dyDescent="0.2">
      <c r="A12" t="s">
        <v>56</v>
      </c>
    </row>
    <row r="13" spans="1:7" x14ac:dyDescent="0.2">
      <c r="A13" t="s">
        <v>58</v>
      </c>
    </row>
    <row r="15" spans="1:7" ht="15" x14ac:dyDescent="0.25">
      <c r="A15" s="14" t="s">
        <v>34</v>
      </c>
    </row>
    <row r="16" spans="1:7" x14ac:dyDescent="0.2">
      <c r="A16" t="s">
        <v>32</v>
      </c>
    </row>
    <row r="17" spans="1:1" x14ac:dyDescent="0.2">
      <c r="A17" t="s">
        <v>33</v>
      </c>
    </row>
    <row r="18" spans="1:1" x14ac:dyDescent="0.2">
      <c r="A18" t="s">
        <v>35</v>
      </c>
    </row>
    <row r="20" spans="1:1" ht="15" x14ac:dyDescent="0.25">
      <c r="A20" s="14" t="s">
        <v>37</v>
      </c>
    </row>
    <row r="21" spans="1:1" x14ac:dyDescent="0.2">
      <c r="A21" t="s">
        <v>36</v>
      </c>
    </row>
    <row r="23" spans="1:1" ht="15" x14ac:dyDescent="0.25">
      <c r="A23" s="14" t="s">
        <v>38</v>
      </c>
    </row>
    <row r="24" spans="1:1" x14ac:dyDescent="0.2">
      <c r="A24" t="s">
        <v>57</v>
      </c>
    </row>
    <row r="25" spans="1:1" x14ac:dyDescent="0.2">
      <c r="A25" t="s">
        <v>39</v>
      </c>
    </row>
    <row r="27" spans="1:1" ht="15" x14ac:dyDescent="0.25">
      <c r="A27" s="14" t="s">
        <v>40</v>
      </c>
    </row>
    <row r="28" spans="1:1" x14ac:dyDescent="0.2">
      <c r="A28" t="s">
        <v>41</v>
      </c>
    </row>
    <row r="29" spans="1:1" x14ac:dyDescent="0.2">
      <c r="A29" t="s">
        <v>42</v>
      </c>
    </row>
    <row r="31" spans="1:1" ht="15" x14ac:dyDescent="0.25">
      <c r="A31" s="14" t="s">
        <v>44</v>
      </c>
    </row>
    <row r="32" spans="1:1" x14ac:dyDescent="0.2">
      <c r="A32" t="s">
        <v>43</v>
      </c>
    </row>
    <row r="34" spans="1:1" ht="15" x14ac:dyDescent="0.25">
      <c r="A34" s="14" t="s">
        <v>46</v>
      </c>
    </row>
    <row r="35" spans="1:1" x14ac:dyDescent="0.2">
      <c r="A35" t="s">
        <v>45</v>
      </c>
    </row>
    <row r="37" spans="1:1" ht="15" x14ac:dyDescent="0.25">
      <c r="A37" s="14" t="s">
        <v>49</v>
      </c>
    </row>
    <row r="38" spans="1:1" x14ac:dyDescent="0.2">
      <c r="A38" t="s">
        <v>48</v>
      </c>
    </row>
    <row r="39" spans="1:1" x14ac:dyDescent="0.2">
      <c r="A39" t="s">
        <v>47</v>
      </c>
    </row>
    <row r="41" spans="1:1" ht="15" x14ac:dyDescent="0.25">
      <c r="A41" s="14" t="s">
        <v>54</v>
      </c>
    </row>
    <row r="42" spans="1:1" x14ac:dyDescent="0.2">
      <c r="A42" t="s">
        <v>59</v>
      </c>
    </row>
    <row r="43" spans="1:1" x14ac:dyDescent="0.2">
      <c r="A43" t="s">
        <v>60</v>
      </c>
    </row>
    <row r="44" spans="1:1" x14ac:dyDescent="0.2">
      <c r="A44" t="s">
        <v>61</v>
      </c>
    </row>
    <row r="45" spans="1:1" x14ac:dyDescent="0.2">
      <c r="A45" t="s">
        <v>62</v>
      </c>
    </row>
    <row r="46" spans="1:1" x14ac:dyDescent="0.2">
      <c r="A46" t="s">
        <v>63</v>
      </c>
    </row>
    <row r="48" spans="1:1" ht="15" x14ac:dyDescent="0.25">
      <c r="A48" s="13" t="s">
        <v>53</v>
      </c>
    </row>
    <row r="49" spans="1:1" x14ac:dyDescent="0.2">
      <c r="A49" s="18" t="s">
        <v>135</v>
      </c>
    </row>
    <row r="50" spans="1:1" x14ac:dyDescent="0.2">
      <c r="A50" s="18" t="s">
        <v>136</v>
      </c>
    </row>
    <row r="51" spans="1:1" x14ac:dyDescent="0.2">
      <c r="A51" s="18" t="s">
        <v>137</v>
      </c>
    </row>
    <row r="52" spans="1:1" x14ac:dyDescent="0.2">
      <c r="A52" s="18" t="s">
        <v>138</v>
      </c>
    </row>
    <row r="53" spans="1:1" x14ac:dyDescent="0.2">
      <c r="A53" s="18" t="s">
        <v>139</v>
      </c>
    </row>
    <row r="54" spans="1:1" x14ac:dyDescent="0.2">
      <c r="A54" s="18" t="s">
        <v>140</v>
      </c>
    </row>
    <row r="55" spans="1:1" x14ac:dyDescent="0.2">
      <c r="A55" s="18" t="s">
        <v>141</v>
      </c>
    </row>
    <row r="56" spans="1:1" x14ac:dyDescent="0.2">
      <c r="A56" s="18" t="s">
        <v>142</v>
      </c>
    </row>
    <row r="57" spans="1:1" x14ac:dyDescent="0.2">
      <c r="A57" s="18" t="s">
        <v>143</v>
      </c>
    </row>
    <row r="58" spans="1:1" x14ac:dyDescent="0.2">
      <c r="A58" s="18" t="s">
        <v>144</v>
      </c>
    </row>
    <row r="59" spans="1:1" x14ac:dyDescent="0.2">
      <c r="A59" s="18" t="s">
        <v>145</v>
      </c>
    </row>
    <row r="60" spans="1:1" x14ac:dyDescent="0.2">
      <c r="A60" s="18" t="s">
        <v>146</v>
      </c>
    </row>
    <row r="61" spans="1:1" x14ac:dyDescent="0.2">
      <c r="A61" s="18" t="s">
        <v>147</v>
      </c>
    </row>
    <row r="62" spans="1:1" x14ac:dyDescent="0.2">
      <c r="A62" s="18" t="s">
        <v>148</v>
      </c>
    </row>
    <row r="63" spans="1:1" x14ac:dyDescent="0.2">
      <c r="A63" s="18" t="s">
        <v>149</v>
      </c>
    </row>
    <row r="64" spans="1:1" x14ac:dyDescent="0.2">
      <c r="A64" s="18" t="s">
        <v>150</v>
      </c>
    </row>
    <row r="65" spans="1:1" x14ac:dyDescent="0.2">
      <c r="A65" s="18" t="s">
        <v>151</v>
      </c>
    </row>
    <row r="66" spans="1:1" x14ac:dyDescent="0.2">
      <c r="A66" s="18" t="s">
        <v>152</v>
      </c>
    </row>
    <row r="67" spans="1:1" x14ac:dyDescent="0.2">
      <c r="A67" s="18" t="s">
        <v>153</v>
      </c>
    </row>
    <row r="68" spans="1:1" x14ac:dyDescent="0.2">
      <c r="A68" s="19" t="s">
        <v>154</v>
      </c>
    </row>
    <row r="69" spans="1:1" x14ac:dyDescent="0.2">
      <c r="A69" s="19" t="s">
        <v>155</v>
      </c>
    </row>
    <row r="70" spans="1:1" x14ac:dyDescent="0.2">
      <c r="A70" s="19" t="s">
        <v>156</v>
      </c>
    </row>
    <row r="71" spans="1:1" x14ac:dyDescent="0.2">
      <c r="A71" s="19" t="s">
        <v>157</v>
      </c>
    </row>
    <row r="72" spans="1:1" x14ac:dyDescent="0.2">
      <c r="A72" s="19" t="s">
        <v>158</v>
      </c>
    </row>
    <row r="73" spans="1:1" x14ac:dyDescent="0.2">
      <c r="A73" s="19" t="s">
        <v>159</v>
      </c>
    </row>
    <row r="74" spans="1:1" x14ac:dyDescent="0.2">
      <c r="A74" s="19" t="s">
        <v>160</v>
      </c>
    </row>
    <row r="75" spans="1:1" x14ac:dyDescent="0.2">
      <c r="A75" s="19" t="s">
        <v>161</v>
      </c>
    </row>
    <row r="76" spans="1:1" x14ac:dyDescent="0.2">
      <c r="A76" s="19" t="s">
        <v>162</v>
      </c>
    </row>
    <row r="77" spans="1:1" x14ac:dyDescent="0.2">
      <c r="A77" s="19" t="s">
        <v>163</v>
      </c>
    </row>
    <row r="78" spans="1:1" x14ac:dyDescent="0.2">
      <c r="A78" s="19" t="s">
        <v>164</v>
      </c>
    </row>
    <row r="79" spans="1:1" x14ac:dyDescent="0.2">
      <c r="A79" s="19" t="s">
        <v>165</v>
      </c>
    </row>
    <row r="80" spans="1:1" x14ac:dyDescent="0.2">
      <c r="A80" s="19" t="s">
        <v>166</v>
      </c>
    </row>
    <row r="81" spans="1:1" x14ac:dyDescent="0.2">
      <c r="A81" s="19" t="s">
        <v>167</v>
      </c>
    </row>
    <row r="82" spans="1:1" x14ac:dyDescent="0.2">
      <c r="A82" s="19" t="s">
        <v>168</v>
      </c>
    </row>
    <row r="83" spans="1:1" x14ac:dyDescent="0.2">
      <c r="A83" s="19" t="s">
        <v>169</v>
      </c>
    </row>
    <row r="84" spans="1:1" x14ac:dyDescent="0.2">
      <c r="A84" s="19" t="s">
        <v>170</v>
      </c>
    </row>
    <row r="85" spans="1:1" x14ac:dyDescent="0.2">
      <c r="A85" s="19" t="s">
        <v>171</v>
      </c>
    </row>
    <row r="86" spans="1:1" x14ac:dyDescent="0.2">
      <c r="A86" s="19" t="s">
        <v>172</v>
      </c>
    </row>
    <row r="87" spans="1:1" x14ac:dyDescent="0.2">
      <c r="A87" s="19" t="s">
        <v>173</v>
      </c>
    </row>
    <row r="90" spans="1:1" ht="15" x14ac:dyDescent="0.25">
      <c r="A90" s="14" t="s">
        <v>52</v>
      </c>
    </row>
    <row r="91" spans="1:1" x14ac:dyDescent="0.2">
      <c r="A91" t="s">
        <v>64</v>
      </c>
    </row>
    <row r="92" spans="1:1" x14ac:dyDescent="0.2">
      <c r="A92" t="s">
        <v>65</v>
      </c>
    </row>
    <row r="93" spans="1:1" x14ac:dyDescent="0.2">
      <c r="A93" t="s">
        <v>66</v>
      </c>
    </row>
    <row r="94" spans="1:1" x14ac:dyDescent="0.2">
      <c r="A94" t="s">
        <v>67</v>
      </c>
    </row>
    <row r="95" spans="1:1" x14ac:dyDescent="0.2">
      <c r="A95" t="s">
        <v>68</v>
      </c>
    </row>
    <row r="96" spans="1:1" x14ac:dyDescent="0.2">
      <c r="A96" t="s">
        <v>69</v>
      </c>
    </row>
    <row r="97" spans="1:1" x14ac:dyDescent="0.2">
      <c r="A97" t="s">
        <v>70</v>
      </c>
    </row>
    <row r="98" spans="1:1" x14ac:dyDescent="0.2">
      <c r="A98" t="s">
        <v>175</v>
      </c>
    </row>
    <row r="99" spans="1:1" x14ac:dyDescent="0.2">
      <c r="A99" t="s">
        <v>71</v>
      </c>
    </row>
    <row r="100" spans="1:1" x14ac:dyDescent="0.2">
      <c r="A100" t="s">
        <v>72</v>
      </c>
    </row>
    <row r="101" spans="1:1" x14ac:dyDescent="0.2">
      <c r="A101" t="s">
        <v>176</v>
      </c>
    </row>
    <row r="102" spans="1:1" x14ac:dyDescent="0.2">
      <c r="A102" t="s">
        <v>177</v>
      </c>
    </row>
    <row r="103" spans="1:1" x14ac:dyDescent="0.2">
      <c r="A103" t="s">
        <v>178</v>
      </c>
    </row>
    <row r="105" spans="1:1" ht="15" x14ac:dyDescent="0.25">
      <c r="A105" s="14" t="s">
        <v>73</v>
      </c>
    </row>
    <row r="106" spans="1:1" x14ac:dyDescent="0.2">
      <c r="A106" t="s">
        <v>74</v>
      </c>
    </row>
    <row r="107" spans="1:1" x14ac:dyDescent="0.2">
      <c r="A107" t="s">
        <v>75</v>
      </c>
    </row>
    <row r="108" spans="1:1" x14ac:dyDescent="0.2">
      <c r="A108" t="s">
        <v>174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7"/>
  <sheetViews>
    <sheetView workbookViewId="0">
      <selection sqref="A1:A1048576"/>
    </sheetView>
  </sheetViews>
  <sheetFormatPr defaultRowHeight="14.25" x14ac:dyDescent="0.2"/>
  <cols>
    <col min="1" max="1" width="9" style="36"/>
  </cols>
  <sheetData>
    <row r="1" spans="1:7" ht="15" x14ac:dyDescent="0.25">
      <c r="A1" s="35" t="s">
        <v>26</v>
      </c>
      <c r="G1" s="4"/>
    </row>
    <row r="2" spans="1:7" x14ac:dyDescent="0.2">
      <c r="A2" s="36" t="s">
        <v>28</v>
      </c>
      <c r="G2" s="4"/>
    </row>
    <row r="4" spans="1:7" ht="15" x14ac:dyDescent="0.25">
      <c r="A4" s="37" t="s">
        <v>76</v>
      </c>
    </row>
    <row r="5" spans="1:7" x14ac:dyDescent="0.2">
      <c r="A5" s="36" t="s">
        <v>81</v>
      </c>
    </row>
    <row r="6" spans="1:7" x14ac:dyDescent="0.2">
      <c r="A6" s="36" t="s">
        <v>82</v>
      </c>
    </row>
    <row r="7" spans="1:7" x14ac:dyDescent="0.2">
      <c r="A7" s="36" t="s">
        <v>92</v>
      </c>
    </row>
    <row r="8" spans="1:7" x14ac:dyDescent="0.2">
      <c r="A8" s="36" t="s">
        <v>99</v>
      </c>
    </row>
    <row r="10" spans="1:7" ht="15" x14ac:dyDescent="0.25">
      <c r="A10" s="37" t="s">
        <v>77</v>
      </c>
    </row>
    <row r="11" spans="1:7" x14ac:dyDescent="0.2">
      <c r="A11" s="36" t="s">
        <v>93</v>
      </c>
    </row>
    <row r="12" spans="1:7" x14ac:dyDescent="0.2">
      <c r="A12" s="36" t="s">
        <v>94</v>
      </c>
    </row>
    <row r="13" spans="1:7" s="16" customFormat="1" x14ac:dyDescent="0.2">
      <c r="A13" s="36" t="s">
        <v>103</v>
      </c>
    </row>
    <row r="14" spans="1:7" x14ac:dyDescent="0.2">
      <c r="A14" s="36" t="s">
        <v>104</v>
      </c>
    </row>
    <row r="15" spans="1:7" x14ac:dyDescent="0.2">
      <c r="A15" s="36" t="s">
        <v>105</v>
      </c>
    </row>
    <row r="16" spans="1:7" x14ac:dyDescent="0.2">
      <c r="A16" s="36" t="s">
        <v>106</v>
      </c>
    </row>
    <row r="17" spans="1:1" x14ac:dyDescent="0.2">
      <c r="A17" s="36" t="s">
        <v>118</v>
      </c>
    </row>
    <row r="18" spans="1:1" x14ac:dyDescent="0.2">
      <c r="A18" s="36" t="s">
        <v>119</v>
      </c>
    </row>
    <row r="19" spans="1:1" x14ac:dyDescent="0.2">
      <c r="A19" s="36" t="s">
        <v>120</v>
      </c>
    </row>
    <row r="21" spans="1:1" ht="15" x14ac:dyDescent="0.25">
      <c r="A21" s="37" t="s">
        <v>78</v>
      </c>
    </row>
    <row r="22" spans="1:1" x14ac:dyDescent="0.2">
      <c r="A22" s="36" t="s">
        <v>95</v>
      </c>
    </row>
    <row r="23" spans="1:1" x14ac:dyDescent="0.2">
      <c r="A23" s="36" t="s">
        <v>96</v>
      </c>
    </row>
    <row r="24" spans="1:1" x14ac:dyDescent="0.2">
      <c r="A24" s="36" t="s">
        <v>97</v>
      </c>
    </row>
    <row r="25" spans="1:1" x14ac:dyDescent="0.2">
      <c r="A25" s="36" t="s">
        <v>98</v>
      </c>
    </row>
    <row r="26" spans="1:1" x14ac:dyDescent="0.2">
      <c r="A26" s="36" t="s">
        <v>114</v>
      </c>
    </row>
    <row r="27" spans="1:1" x14ac:dyDescent="0.2">
      <c r="A27" s="36" t="s">
        <v>115</v>
      </c>
    </row>
    <row r="28" spans="1:1" x14ac:dyDescent="0.2">
      <c r="A28" s="36" t="s">
        <v>116</v>
      </c>
    </row>
    <row r="29" spans="1:1" x14ac:dyDescent="0.2">
      <c r="A29" s="36" t="s">
        <v>117</v>
      </c>
    </row>
    <row r="31" spans="1:1" ht="15" x14ac:dyDescent="0.25">
      <c r="A31" s="38" t="s">
        <v>111</v>
      </c>
    </row>
    <row r="32" spans="1:1" x14ac:dyDescent="0.2">
      <c r="A32" s="39" t="s">
        <v>112</v>
      </c>
    </row>
    <row r="33" spans="1:1" x14ac:dyDescent="0.2">
      <c r="A33" s="36" t="s">
        <v>113</v>
      </c>
    </row>
    <row r="35" spans="1:1" ht="15" x14ac:dyDescent="0.25">
      <c r="A35" s="38" t="s">
        <v>121</v>
      </c>
    </row>
    <row r="36" spans="1:1" x14ac:dyDescent="0.2">
      <c r="A36" s="39" t="s">
        <v>101</v>
      </c>
    </row>
    <row r="37" spans="1:1" x14ac:dyDescent="0.2">
      <c r="A37" s="39" t="s">
        <v>122</v>
      </c>
    </row>
    <row r="38" spans="1:1" x14ac:dyDescent="0.2">
      <c r="A38" s="36" t="s">
        <v>123</v>
      </c>
    </row>
    <row r="39" spans="1:1" x14ac:dyDescent="0.2">
      <c r="A39" s="36" t="s">
        <v>124</v>
      </c>
    </row>
    <row r="40" spans="1:1" x14ac:dyDescent="0.2">
      <c r="A40" s="36" t="s">
        <v>125</v>
      </c>
    </row>
    <row r="41" spans="1:1" x14ac:dyDescent="0.2">
      <c r="A41" s="36" t="s">
        <v>126</v>
      </c>
    </row>
    <row r="42" spans="1:1" x14ac:dyDescent="0.2">
      <c r="A42" s="36" t="s">
        <v>127</v>
      </c>
    </row>
    <row r="43" spans="1:1" x14ac:dyDescent="0.2">
      <c r="A43" s="36" t="s">
        <v>128</v>
      </c>
    </row>
    <row r="44" spans="1:1" x14ac:dyDescent="0.2">
      <c r="A44" s="36" t="s">
        <v>129</v>
      </c>
    </row>
    <row r="45" spans="1:1" x14ac:dyDescent="0.2">
      <c r="A45" s="36" t="s">
        <v>130</v>
      </c>
    </row>
    <row r="47" spans="1:1" ht="15" x14ac:dyDescent="0.25">
      <c r="A47" s="37" t="s">
        <v>79</v>
      </c>
    </row>
    <row r="48" spans="1:1" x14ac:dyDescent="0.2">
      <c r="A48" s="36" t="s">
        <v>134</v>
      </c>
    </row>
    <row r="49" spans="1:1" x14ac:dyDescent="0.2">
      <c r="A49" s="36" t="s">
        <v>133</v>
      </c>
    </row>
    <row r="50" spans="1:1" x14ac:dyDescent="0.2">
      <c r="A50" s="36" t="s">
        <v>132</v>
      </c>
    </row>
    <row r="52" spans="1:1" ht="15" x14ac:dyDescent="0.25">
      <c r="A52" s="37" t="s">
        <v>80</v>
      </c>
    </row>
    <row r="53" spans="1:1" x14ac:dyDescent="0.2">
      <c r="A53" s="36" t="s">
        <v>83</v>
      </c>
    </row>
    <row r="54" spans="1:1" x14ac:dyDescent="0.2">
      <c r="A54" s="40" t="s">
        <v>84</v>
      </c>
    </row>
    <row r="55" spans="1:1" x14ac:dyDescent="0.2">
      <c r="A55" s="40" t="s">
        <v>85</v>
      </c>
    </row>
    <row r="56" spans="1:1" x14ac:dyDescent="0.2">
      <c r="A56" s="40" t="s">
        <v>86</v>
      </c>
    </row>
    <row r="57" spans="1:1" x14ac:dyDescent="0.2">
      <c r="A57" s="40" t="s">
        <v>87</v>
      </c>
    </row>
    <row r="58" spans="1:1" x14ac:dyDescent="0.2">
      <c r="A58" s="40" t="s">
        <v>88</v>
      </c>
    </row>
    <row r="59" spans="1:1" x14ac:dyDescent="0.2">
      <c r="A59" s="40" t="s">
        <v>89</v>
      </c>
    </row>
    <row r="60" spans="1:1" x14ac:dyDescent="0.2">
      <c r="A60" s="40" t="s">
        <v>90</v>
      </c>
    </row>
    <row r="61" spans="1:1" x14ac:dyDescent="0.2">
      <c r="A61" s="40" t="s">
        <v>91</v>
      </c>
    </row>
    <row r="62" spans="1:1" x14ac:dyDescent="0.2">
      <c r="A62" s="40" t="s">
        <v>131</v>
      </c>
    </row>
    <row r="64" spans="1:1" ht="15" x14ac:dyDescent="0.25">
      <c r="A64" s="41" t="s">
        <v>107</v>
      </c>
    </row>
    <row r="65" spans="1:1" x14ac:dyDescent="0.2">
      <c r="A65" s="40" t="s">
        <v>108</v>
      </c>
    </row>
    <row r="66" spans="1:1" x14ac:dyDescent="0.2">
      <c r="A66" s="36" t="s">
        <v>109</v>
      </c>
    </row>
    <row r="67" spans="1:1" x14ac:dyDescent="0.2">
      <c r="A67" s="36" t="s">
        <v>110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F000B-428E-4EA5-B2F9-BBFCEB71B82B}">
  <dimension ref="A1:D56"/>
  <sheetViews>
    <sheetView view="pageBreakPreview" topLeftCell="A10" zoomScaleNormal="100" zoomScaleSheetLayoutView="100" workbookViewId="0">
      <selection activeCell="D20" sqref="D20:D51"/>
    </sheetView>
  </sheetViews>
  <sheetFormatPr defaultRowHeight="14.25" x14ac:dyDescent="0.2"/>
  <cols>
    <col min="1" max="1" width="10.125" customWidth="1"/>
    <col min="2" max="2" width="49" customWidth="1"/>
    <col min="3" max="3" width="23.625" style="4" customWidth="1"/>
    <col min="4" max="4" width="22.375" customWidth="1"/>
    <col min="5" max="5" width="49" customWidth="1"/>
  </cols>
  <sheetData>
    <row r="1" spans="1:4" s="21" customFormat="1" ht="25.5" customHeight="1" x14ac:dyDescent="0.2">
      <c r="A1" s="1" t="s">
        <v>3</v>
      </c>
      <c r="C1" s="2"/>
    </row>
    <row r="2" spans="1:4" s="21" customFormat="1" ht="25.5" customHeight="1" x14ac:dyDescent="0.2">
      <c r="A2" s="1" t="s">
        <v>25</v>
      </c>
      <c r="C2" s="2"/>
    </row>
    <row r="3" spans="1:4" s="21" customFormat="1" ht="21.75" customHeight="1" x14ac:dyDescent="0.2">
      <c r="A3" s="21" t="s">
        <v>100</v>
      </c>
      <c r="C3" s="2"/>
    </row>
    <row r="4" spans="1:4" s="21" customFormat="1" ht="15.75" customHeight="1" thickBot="1" x14ac:dyDescent="0.25">
      <c r="A4" s="1"/>
      <c r="C4" s="2"/>
    </row>
    <row r="5" spans="1:4" ht="37.5" customHeight="1" thickBot="1" x14ac:dyDescent="0.25">
      <c r="A5" s="5"/>
      <c r="B5" s="6" t="s">
        <v>0</v>
      </c>
      <c r="C5" s="7" t="s">
        <v>9</v>
      </c>
      <c r="D5" s="6" t="s">
        <v>10</v>
      </c>
    </row>
    <row r="6" spans="1:4" ht="15" x14ac:dyDescent="0.2">
      <c r="A6" s="17">
        <v>1</v>
      </c>
      <c r="B6" s="8" t="s">
        <v>1</v>
      </c>
      <c r="C6" s="9"/>
      <c r="D6" s="57">
        <f>SUM(C8:C18)</f>
        <v>3066584.54</v>
      </c>
    </row>
    <row r="7" spans="1:4" ht="15" x14ac:dyDescent="0.2">
      <c r="A7" s="17"/>
      <c r="B7" s="8"/>
      <c r="C7" s="9"/>
      <c r="D7" s="58"/>
    </row>
    <row r="8" spans="1:4" ht="15" x14ac:dyDescent="0.2">
      <c r="A8" s="17"/>
      <c r="B8" s="22" t="s">
        <v>179</v>
      </c>
      <c r="C8" s="9">
        <v>1216407.67</v>
      </c>
      <c r="D8" s="58"/>
    </row>
    <row r="9" spans="1:4" x14ac:dyDescent="0.2">
      <c r="A9" s="23"/>
      <c r="B9" s="22" t="s">
        <v>180</v>
      </c>
      <c r="C9" s="9">
        <v>222163.48</v>
      </c>
      <c r="D9" s="59"/>
    </row>
    <row r="10" spans="1:4" x14ac:dyDescent="0.2">
      <c r="A10" s="23"/>
      <c r="B10" s="22" t="s">
        <v>181</v>
      </c>
      <c r="C10" s="9">
        <v>169121.37</v>
      </c>
      <c r="D10" s="59"/>
    </row>
    <row r="11" spans="1:4" x14ac:dyDescent="0.2">
      <c r="A11" s="23"/>
      <c r="B11" s="22" t="s">
        <v>182</v>
      </c>
      <c r="C11" s="9">
        <v>155697.69</v>
      </c>
      <c r="D11" s="59"/>
    </row>
    <row r="12" spans="1:4" x14ac:dyDescent="0.2">
      <c r="A12" s="23"/>
      <c r="B12" s="22" t="s">
        <v>183</v>
      </c>
      <c r="C12" s="9">
        <v>352499.88</v>
      </c>
      <c r="D12" s="59"/>
    </row>
    <row r="13" spans="1:4" x14ac:dyDescent="0.2">
      <c r="A13" s="23"/>
      <c r="B13" s="22" t="s">
        <v>184</v>
      </c>
      <c r="C13" s="9">
        <v>196807.05</v>
      </c>
      <c r="D13" s="59"/>
    </row>
    <row r="14" spans="1:4" x14ac:dyDescent="0.2">
      <c r="A14" s="23"/>
      <c r="B14" s="22" t="s">
        <v>185</v>
      </c>
      <c r="C14" s="9">
        <v>210</v>
      </c>
      <c r="D14" s="59"/>
    </row>
    <row r="15" spans="1:4" x14ac:dyDescent="0.2">
      <c r="A15" s="23"/>
      <c r="B15" s="22" t="s">
        <v>186</v>
      </c>
      <c r="C15" s="9">
        <v>286221.17</v>
      </c>
      <c r="D15" s="59"/>
    </row>
    <row r="16" spans="1:4" x14ac:dyDescent="0.2">
      <c r="A16" s="23"/>
      <c r="B16" s="22" t="s">
        <v>187</v>
      </c>
      <c r="C16" s="9">
        <v>112667.16</v>
      </c>
      <c r="D16" s="59"/>
    </row>
    <row r="17" spans="1:4" x14ac:dyDescent="0.2">
      <c r="A17" s="23"/>
      <c r="B17" s="22" t="s">
        <v>188</v>
      </c>
      <c r="C17" s="9">
        <f>59942.96+504.16</f>
        <v>60447.12</v>
      </c>
      <c r="D17" s="59"/>
    </row>
    <row r="18" spans="1:4" ht="42.75" x14ac:dyDescent="0.2">
      <c r="A18" s="23"/>
      <c r="B18" s="24" t="s">
        <v>189</v>
      </c>
      <c r="C18" s="9">
        <f>275060.26+19281.69</f>
        <v>294341.95</v>
      </c>
      <c r="D18" s="59"/>
    </row>
    <row r="19" spans="1:4" ht="15" thickBot="1" x14ac:dyDescent="0.25">
      <c r="A19" s="23"/>
      <c r="B19" s="25"/>
      <c r="C19" s="3"/>
      <c r="D19" s="60"/>
    </row>
    <row r="20" spans="1:4" ht="15" x14ac:dyDescent="0.2">
      <c r="A20" s="61">
        <v>2</v>
      </c>
      <c r="B20" s="10" t="s">
        <v>190</v>
      </c>
      <c r="C20" s="9"/>
      <c r="D20" s="57">
        <f>SUM(C20:C50)</f>
        <v>6463059.2699999996</v>
      </c>
    </row>
    <row r="21" spans="1:4" x14ac:dyDescent="0.2">
      <c r="A21" s="59"/>
      <c r="B21" s="26" t="s">
        <v>4</v>
      </c>
      <c r="C21" s="9">
        <v>80858.600000000006</v>
      </c>
      <c r="D21" s="59"/>
    </row>
    <row r="22" spans="1:4" x14ac:dyDescent="0.2">
      <c r="A22" s="59"/>
      <c r="B22" s="26" t="s">
        <v>7</v>
      </c>
      <c r="C22" s="9">
        <v>12630</v>
      </c>
      <c r="D22" s="59"/>
    </row>
    <row r="23" spans="1:4" x14ac:dyDescent="0.2">
      <c r="A23" s="59"/>
      <c r="B23" s="26" t="s">
        <v>8</v>
      </c>
      <c r="C23" s="9">
        <v>100846.93</v>
      </c>
      <c r="D23" s="59"/>
    </row>
    <row r="24" spans="1:4" x14ac:dyDescent="0.2">
      <c r="A24" s="59"/>
      <c r="B24" s="26" t="s">
        <v>191</v>
      </c>
      <c r="C24" s="9">
        <v>1500820.22</v>
      </c>
      <c r="D24" s="59"/>
    </row>
    <row r="25" spans="1:4" x14ac:dyDescent="0.2">
      <c r="A25" s="59"/>
      <c r="B25" s="26" t="s">
        <v>192</v>
      </c>
      <c r="C25" s="9">
        <v>550683.80000000005</v>
      </c>
      <c r="D25" s="59"/>
    </row>
    <row r="26" spans="1:4" x14ac:dyDescent="0.2">
      <c r="A26" s="59"/>
      <c r="B26" s="26" t="s">
        <v>193</v>
      </c>
      <c r="C26" s="9">
        <v>880502.42</v>
      </c>
      <c r="D26" s="59"/>
    </row>
    <row r="27" spans="1:4" x14ac:dyDescent="0.2">
      <c r="A27" s="59"/>
      <c r="B27" s="26" t="s">
        <v>194</v>
      </c>
      <c r="C27" s="9">
        <v>999982.8</v>
      </c>
      <c r="D27" s="59"/>
    </row>
    <row r="28" spans="1:4" x14ac:dyDescent="0.2">
      <c r="A28" s="59"/>
      <c r="B28" s="27"/>
      <c r="C28" s="9"/>
      <c r="D28" s="59"/>
    </row>
    <row r="29" spans="1:4" ht="30" x14ac:dyDescent="0.25">
      <c r="A29" s="59"/>
      <c r="B29" s="28" t="s">
        <v>5</v>
      </c>
      <c r="C29" s="9"/>
      <c r="D29" s="59"/>
    </row>
    <row r="30" spans="1:4" x14ac:dyDescent="0.2">
      <c r="A30" s="59"/>
      <c r="B30" s="29" t="s">
        <v>12</v>
      </c>
      <c r="C30" s="9">
        <v>116997.46</v>
      </c>
      <c r="D30" s="59"/>
    </row>
    <row r="31" spans="1:4" x14ac:dyDescent="0.2">
      <c r="A31" s="59"/>
      <c r="B31" s="29" t="s">
        <v>13</v>
      </c>
      <c r="C31" s="9">
        <v>75447.58</v>
      </c>
      <c r="D31" s="59"/>
    </row>
    <row r="32" spans="1:4" x14ac:dyDescent="0.2">
      <c r="A32" s="59"/>
      <c r="B32" s="29" t="s">
        <v>14</v>
      </c>
      <c r="C32" s="9">
        <v>3580.03</v>
      </c>
      <c r="D32" s="59"/>
    </row>
    <row r="33" spans="1:4" x14ac:dyDescent="0.2">
      <c r="A33" s="59"/>
      <c r="B33" s="29" t="s">
        <v>11</v>
      </c>
      <c r="C33" s="9">
        <v>69860.800000000003</v>
      </c>
      <c r="D33" s="59"/>
    </row>
    <row r="34" spans="1:4" x14ac:dyDescent="0.2">
      <c r="A34" s="59"/>
      <c r="B34" s="29" t="s">
        <v>15</v>
      </c>
      <c r="C34" s="9">
        <v>30000.799999999999</v>
      </c>
      <c r="D34" s="59"/>
    </row>
    <row r="35" spans="1:4" x14ac:dyDescent="0.2">
      <c r="A35" s="59"/>
      <c r="B35" s="29" t="s">
        <v>16</v>
      </c>
      <c r="C35" s="9">
        <v>14925.8</v>
      </c>
      <c r="D35" s="59"/>
    </row>
    <row r="36" spans="1:4" x14ac:dyDescent="0.2">
      <c r="A36" s="59"/>
      <c r="B36" s="29" t="s">
        <v>17</v>
      </c>
      <c r="C36" s="9">
        <v>58395.73</v>
      </c>
      <c r="D36" s="59"/>
    </row>
    <row r="37" spans="1:4" x14ac:dyDescent="0.2">
      <c r="A37" s="59"/>
      <c r="B37" s="29" t="s">
        <v>18</v>
      </c>
      <c r="C37" s="9">
        <f>278+7157.2</f>
        <v>7435.2</v>
      </c>
      <c r="D37" s="59"/>
    </row>
    <row r="38" spans="1:4" x14ac:dyDescent="0.2">
      <c r="A38" s="59"/>
      <c r="B38" s="29"/>
      <c r="C38" s="9"/>
      <c r="D38" s="59"/>
    </row>
    <row r="39" spans="1:4" ht="15" x14ac:dyDescent="0.2">
      <c r="A39" s="59"/>
      <c r="B39" s="30" t="s">
        <v>6</v>
      </c>
      <c r="C39" s="9"/>
      <c r="D39" s="59"/>
    </row>
    <row r="40" spans="1:4" x14ac:dyDescent="0.2">
      <c r="A40" s="59"/>
      <c r="B40" s="24" t="s">
        <v>19</v>
      </c>
      <c r="C40" s="9">
        <v>90780</v>
      </c>
      <c r="D40" s="59"/>
    </row>
    <row r="41" spans="1:4" x14ac:dyDescent="0.2">
      <c r="A41" s="59"/>
      <c r="B41" s="24" t="s">
        <v>20</v>
      </c>
      <c r="C41" s="9">
        <v>34293.050000000003</v>
      </c>
      <c r="D41" s="59"/>
    </row>
    <row r="42" spans="1:4" x14ac:dyDescent="0.2">
      <c r="A42" s="59"/>
      <c r="B42" s="24" t="s">
        <v>21</v>
      </c>
      <c r="C42" s="9">
        <v>59676</v>
      </c>
      <c r="D42" s="59"/>
    </row>
    <row r="43" spans="1:4" x14ac:dyDescent="0.2">
      <c r="A43" s="59"/>
      <c r="B43" s="24" t="s">
        <v>22</v>
      </c>
      <c r="C43" s="9">
        <f>492966.51+114098.91</f>
        <v>607065.42000000004</v>
      </c>
      <c r="D43" s="59"/>
    </row>
    <row r="44" spans="1:4" x14ac:dyDescent="0.2">
      <c r="A44" s="59"/>
      <c r="B44" s="24" t="s">
        <v>23</v>
      </c>
      <c r="C44" s="9">
        <v>126200</v>
      </c>
      <c r="D44" s="59"/>
    </row>
    <row r="45" spans="1:4" x14ac:dyDescent="0.2">
      <c r="A45" s="59"/>
      <c r="B45" s="24" t="s">
        <v>24</v>
      </c>
      <c r="C45" s="9">
        <v>21790</v>
      </c>
      <c r="D45" s="59"/>
    </row>
    <row r="46" spans="1:4" x14ac:dyDescent="0.2">
      <c r="A46" s="59"/>
      <c r="B46" s="26" t="s">
        <v>195</v>
      </c>
      <c r="C46" s="9">
        <v>398054.63</v>
      </c>
      <c r="D46" s="59"/>
    </row>
    <row r="47" spans="1:4" x14ac:dyDescent="0.2">
      <c r="A47" s="59"/>
      <c r="B47" s="26"/>
      <c r="C47" s="9"/>
      <c r="D47" s="59"/>
    </row>
    <row r="48" spans="1:4" ht="15" x14ac:dyDescent="0.2">
      <c r="A48" s="59"/>
      <c r="B48" s="31" t="s">
        <v>196</v>
      </c>
      <c r="C48" s="9"/>
      <c r="D48" s="59"/>
    </row>
    <row r="49" spans="1:4" x14ac:dyDescent="0.2">
      <c r="A49" s="59"/>
      <c r="B49" s="24" t="s">
        <v>102</v>
      </c>
      <c r="C49" s="9">
        <v>208292</v>
      </c>
      <c r="D49" s="59"/>
    </row>
    <row r="50" spans="1:4" x14ac:dyDescent="0.2">
      <c r="A50" s="59"/>
      <c r="B50" s="24" t="s">
        <v>197</v>
      </c>
      <c r="C50" s="9">
        <v>413940</v>
      </c>
      <c r="D50" s="59"/>
    </row>
    <row r="51" spans="1:4" ht="15" thickBot="1" x14ac:dyDescent="0.25">
      <c r="A51" s="60"/>
      <c r="B51" s="25"/>
      <c r="C51" s="3"/>
      <c r="D51" s="60"/>
    </row>
    <row r="52" spans="1:4" ht="31.5" customHeight="1" thickBot="1" x14ac:dyDescent="0.25">
      <c r="A52" s="32"/>
      <c r="B52" s="11" t="s">
        <v>2</v>
      </c>
      <c r="C52" s="7"/>
      <c r="D52" s="15">
        <f>SUM(D6:D51)</f>
        <v>9529643.8099999987</v>
      </c>
    </row>
    <row r="53" spans="1:4" x14ac:dyDescent="0.2">
      <c r="A53" s="33"/>
    </row>
    <row r="54" spans="1:4" x14ac:dyDescent="0.2">
      <c r="A54" s="33"/>
    </row>
    <row r="55" spans="1:4" x14ac:dyDescent="0.2">
      <c r="A55" s="33"/>
      <c r="D55" s="34"/>
    </row>
    <row r="56" spans="1:4" x14ac:dyDescent="0.2">
      <c r="D56" s="34"/>
    </row>
  </sheetData>
  <mergeCells count="3">
    <mergeCell ref="D6:D19"/>
    <mergeCell ref="A20:A51"/>
    <mergeCell ref="D20:D51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7D5D4-431A-4D1E-88CB-953874A06A75}">
  <dimension ref="A1:D66"/>
  <sheetViews>
    <sheetView tabSelected="1" view="pageBreakPreview" topLeftCell="A37" zoomScaleNormal="100" zoomScaleSheetLayoutView="100" workbookViewId="0">
      <selection activeCell="D6" sqref="D6:D23"/>
    </sheetView>
  </sheetViews>
  <sheetFormatPr defaultRowHeight="14.25" x14ac:dyDescent="0.2"/>
  <cols>
    <col min="1" max="1" width="10.125" customWidth="1"/>
    <col min="2" max="2" width="49" customWidth="1"/>
    <col min="3" max="3" width="23.625" style="4" customWidth="1"/>
    <col min="4" max="4" width="22.375" customWidth="1"/>
    <col min="5" max="5" width="49" customWidth="1"/>
  </cols>
  <sheetData>
    <row r="1" spans="1:4" s="21" customFormat="1" ht="25.5" customHeight="1" x14ac:dyDescent="0.2">
      <c r="A1" s="1" t="s">
        <v>3</v>
      </c>
      <c r="C1" s="2"/>
    </row>
    <row r="2" spans="1:4" s="21" customFormat="1" ht="25.5" customHeight="1" x14ac:dyDescent="0.2">
      <c r="A2" s="1" t="s">
        <v>242</v>
      </c>
      <c r="C2" s="2"/>
    </row>
    <row r="3" spans="1:4" s="21" customFormat="1" ht="21.75" customHeight="1" x14ac:dyDescent="0.2">
      <c r="C3" s="2"/>
    </row>
    <row r="4" spans="1:4" s="21" customFormat="1" ht="15.75" customHeight="1" thickBot="1" x14ac:dyDescent="0.25">
      <c r="A4" s="1"/>
      <c r="C4" s="2"/>
    </row>
    <row r="5" spans="1:4" ht="37.5" customHeight="1" thickBot="1" x14ac:dyDescent="0.25">
      <c r="A5" s="5"/>
      <c r="B5" s="6" t="s">
        <v>0</v>
      </c>
      <c r="C5" s="7" t="s">
        <v>198</v>
      </c>
      <c r="D5" s="6" t="s">
        <v>243</v>
      </c>
    </row>
    <row r="6" spans="1:4" ht="15" x14ac:dyDescent="0.2">
      <c r="A6" s="20">
        <v>1</v>
      </c>
      <c r="B6" s="8" t="s">
        <v>1</v>
      </c>
      <c r="C6" s="9"/>
      <c r="D6" s="57">
        <f>SUM(C8:C22)</f>
        <v>4694855.8100000005</v>
      </c>
    </row>
    <row r="7" spans="1:4" ht="15" x14ac:dyDescent="0.2">
      <c r="A7" s="20"/>
      <c r="B7" s="8"/>
      <c r="C7" s="9"/>
      <c r="D7" s="58"/>
    </row>
    <row r="8" spans="1:4" ht="15" x14ac:dyDescent="0.2">
      <c r="A8" s="20"/>
      <c r="B8" s="22" t="s">
        <v>179</v>
      </c>
      <c r="C8" s="9">
        <f>684159.31+3483.91+100000</f>
        <v>787643.22000000009</v>
      </c>
      <c r="D8" s="58"/>
    </row>
    <row r="9" spans="1:4" x14ac:dyDescent="0.2">
      <c r="A9" s="23"/>
      <c r="B9" s="22" t="s">
        <v>180</v>
      </c>
      <c r="C9" s="9">
        <v>274391.05</v>
      </c>
      <c r="D9" s="59"/>
    </row>
    <row r="10" spans="1:4" x14ac:dyDescent="0.2">
      <c r="A10" s="23"/>
      <c r="B10" s="22" t="s">
        <v>215</v>
      </c>
      <c r="C10" s="9">
        <v>116404.76</v>
      </c>
      <c r="D10" s="59"/>
    </row>
    <row r="11" spans="1:4" x14ac:dyDescent="0.2">
      <c r="A11" s="23"/>
      <c r="B11" s="22" t="s">
        <v>224</v>
      </c>
      <c r="C11" s="9">
        <f>115031.07+420725.59</f>
        <v>535756.66</v>
      </c>
      <c r="D11" s="59"/>
    </row>
    <row r="12" spans="1:4" x14ac:dyDescent="0.2">
      <c r="A12" s="23"/>
      <c r="B12" s="22" t="s">
        <v>225</v>
      </c>
      <c r="C12" s="9">
        <v>101106.22</v>
      </c>
      <c r="D12" s="59"/>
    </row>
    <row r="13" spans="1:4" x14ac:dyDescent="0.2">
      <c r="A13" s="23"/>
      <c r="B13" s="22" t="s">
        <v>216</v>
      </c>
      <c r="C13" s="9">
        <v>196346.57</v>
      </c>
      <c r="D13" s="59"/>
    </row>
    <row r="14" spans="1:4" x14ac:dyDescent="0.2">
      <c r="A14" s="23"/>
      <c r="B14" s="22" t="s">
        <v>217</v>
      </c>
      <c r="C14" s="9">
        <v>229675.87</v>
      </c>
      <c r="D14" s="59"/>
    </row>
    <row r="15" spans="1:4" x14ac:dyDescent="0.2">
      <c r="A15" s="23"/>
      <c r="B15" s="22" t="s">
        <v>218</v>
      </c>
      <c r="C15" s="9">
        <v>247707.06</v>
      </c>
      <c r="D15" s="59"/>
    </row>
    <row r="16" spans="1:4" x14ac:dyDescent="0.2">
      <c r="A16" s="23"/>
      <c r="B16" s="22" t="s">
        <v>219</v>
      </c>
      <c r="C16" s="9">
        <v>124988.01</v>
      </c>
      <c r="D16" s="59"/>
    </row>
    <row r="17" spans="1:4" x14ac:dyDescent="0.2">
      <c r="A17" s="23"/>
      <c r="B17" s="22" t="s">
        <v>220</v>
      </c>
      <c r="C17" s="9">
        <v>136287.04999999999</v>
      </c>
      <c r="D17" s="59"/>
    </row>
    <row r="18" spans="1:4" x14ac:dyDescent="0.2">
      <c r="A18" s="23"/>
      <c r="B18" s="22" t="s">
        <v>221</v>
      </c>
      <c r="C18" s="9">
        <f>286791.39+252682.89</f>
        <v>539474.28</v>
      </c>
      <c r="D18" s="59"/>
    </row>
    <row r="19" spans="1:4" x14ac:dyDescent="0.2">
      <c r="A19" s="23"/>
      <c r="B19" s="22" t="s">
        <v>226</v>
      </c>
      <c r="C19" s="9">
        <v>23761.1</v>
      </c>
      <c r="D19" s="59"/>
    </row>
    <row r="20" spans="1:4" x14ac:dyDescent="0.2">
      <c r="A20" s="23"/>
      <c r="B20" s="22" t="s">
        <v>227</v>
      </c>
      <c r="C20" s="9">
        <f>27069.5+420193.42</f>
        <v>447262.92</v>
      </c>
      <c r="D20" s="59"/>
    </row>
    <row r="21" spans="1:4" x14ac:dyDescent="0.2">
      <c r="A21" s="23"/>
      <c r="B21" s="22" t="s">
        <v>222</v>
      </c>
      <c r="C21" s="9">
        <f>5801.45+114835.38+207449.67</f>
        <v>328086.5</v>
      </c>
      <c r="D21" s="59"/>
    </row>
    <row r="22" spans="1:4" ht="42.75" x14ac:dyDescent="0.2">
      <c r="A22" s="23"/>
      <c r="B22" s="24" t="s">
        <v>223</v>
      </c>
      <c r="C22" s="9">
        <f>354408.39+1929.2+10096+239530.95</f>
        <v>605964.54</v>
      </c>
      <c r="D22" s="59"/>
    </row>
    <row r="23" spans="1:4" ht="15" thickBot="1" x14ac:dyDescent="0.25">
      <c r="A23" s="23"/>
      <c r="B23" s="25"/>
      <c r="C23" s="3"/>
      <c r="D23" s="60"/>
    </row>
    <row r="24" spans="1:4" ht="15" x14ac:dyDescent="0.2">
      <c r="A24" s="61">
        <v>2</v>
      </c>
      <c r="B24" s="10" t="s">
        <v>190</v>
      </c>
      <c r="C24" s="9"/>
      <c r="D24" s="57">
        <f>SUM(C24:C60)</f>
        <v>7481451.7200000025</v>
      </c>
    </row>
    <row r="25" spans="1:4" x14ac:dyDescent="0.2">
      <c r="A25" s="59"/>
      <c r="B25" s="26" t="s">
        <v>4</v>
      </c>
      <c r="C25" s="9">
        <v>99143.35</v>
      </c>
      <c r="D25" s="59"/>
    </row>
    <row r="26" spans="1:4" x14ac:dyDescent="0.2">
      <c r="A26" s="59"/>
      <c r="B26" s="26" t="s">
        <v>7</v>
      </c>
      <c r="C26" s="9">
        <v>18545</v>
      </c>
      <c r="D26" s="59"/>
    </row>
    <row r="27" spans="1:4" x14ac:dyDescent="0.2">
      <c r="A27" s="59"/>
      <c r="B27" s="26" t="s">
        <v>8</v>
      </c>
      <c r="C27" s="9">
        <v>124677.27</v>
      </c>
      <c r="D27" s="59"/>
    </row>
    <row r="28" spans="1:4" x14ac:dyDescent="0.2">
      <c r="A28" s="59"/>
      <c r="B28" s="26" t="s">
        <v>191</v>
      </c>
      <c r="C28" s="9">
        <v>1555858.25</v>
      </c>
      <c r="D28" s="59"/>
    </row>
    <row r="29" spans="1:4" x14ac:dyDescent="0.2">
      <c r="A29" s="59"/>
      <c r="B29" s="26" t="s">
        <v>238</v>
      </c>
      <c r="C29" s="9">
        <v>534836.1</v>
      </c>
      <c r="D29" s="59"/>
    </row>
    <row r="30" spans="1:4" x14ac:dyDescent="0.2">
      <c r="A30" s="59"/>
      <c r="B30" s="26" t="s">
        <v>193</v>
      </c>
      <c r="C30" s="9">
        <f>798975.75+149743.5</f>
        <v>948719.25</v>
      </c>
      <c r="D30" s="59"/>
    </row>
    <row r="31" spans="1:4" x14ac:dyDescent="0.2">
      <c r="A31" s="59"/>
      <c r="B31" s="26" t="s">
        <v>239</v>
      </c>
      <c r="C31" s="9">
        <v>550000</v>
      </c>
      <c r="D31" s="59"/>
    </row>
    <row r="32" spans="1:4" x14ac:dyDescent="0.2">
      <c r="A32" s="59"/>
      <c r="B32" s="26" t="s">
        <v>240</v>
      </c>
      <c r="C32" s="9">
        <v>400353</v>
      </c>
      <c r="D32" s="59"/>
    </row>
    <row r="33" spans="1:4" x14ac:dyDescent="0.2">
      <c r="A33" s="59"/>
      <c r="B33" s="26" t="s">
        <v>241</v>
      </c>
      <c r="C33" s="9">
        <v>486555.09</v>
      </c>
      <c r="D33" s="59"/>
    </row>
    <row r="34" spans="1:4" x14ac:dyDescent="0.2">
      <c r="A34" s="59"/>
      <c r="B34" s="26"/>
      <c r="C34" s="9"/>
      <c r="D34" s="59"/>
    </row>
    <row r="35" spans="1:4" x14ac:dyDescent="0.2">
      <c r="A35" s="59"/>
      <c r="B35" s="26"/>
      <c r="C35" s="9"/>
      <c r="D35" s="59"/>
    </row>
    <row r="36" spans="1:4" x14ac:dyDescent="0.2">
      <c r="A36" s="59"/>
      <c r="B36" s="26"/>
      <c r="C36" s="9"/>
      <c r="D36" s="59"/>
    </row>
    <row r="37" spans="1:4" x14ac:dyDescent="0.2">
      <c r="A37" s="59"/>
      <c r="B37" s="27"/>
      <c r="C37" s="9"/>
      <c r="D37" s="59"/>
    </row>
    <row r="38" spans="1:4" ht="30" x14ac:dyDescent="0.25">
      <c r="A38" s="59"/>
      <c r="B38" s="28" t="s">
        <v>5</v>
      </c>
      <c r="C38" s="9"/>
      <c r="D38" s="59"/>
    </row>
    <row r="39" spans="1:4" x14ac:dyDescent="0.2">
      <c r="A39" s="59"/>
      <c r="B39" s="29" t="s">
        <v>229</v>
      </c>
      <c r="C39" s="9">
        <v>95215.7</v>
      </c>
      <c r="D39" s="59"/>
    </row>
    <row r="40" spans="1:4" x14ac:dyDescent="0.2">
      <c r="A40" s="59"/>
      <c r="B40" s="29" t="s">
        <v>230</v>
      </c>
      <c r="C40" s="9">
        <v>96751.4</v>
      </c>
      <c r="D40" s="59"/>
    </row>
    <row r="41" spans="1:4" x14ac:dyDescent="0.2">
      <c r="A41" s="59"/>
      <c r="B41" s="29" t="s">
        <v>231</v>
      </c>
      <c r="C41" s="9">
        <v>86974.79</v>
      </c>
      <c r="D41" s="59"/>
    </row>
    <row r="42" spans="1:4" x14ac:dyDescent="0.2">
      <c r="A42" s="59"/>
      <c r="B42" s="29" t="s">
        <v>232</v>
      </c>
      <c r="C42" s="9">
        <v>49721</v>
      </c>
      <c r="D42" s="59"/>
    </row>
    <row r="43" spans="1:4" x14ac:dyDescent="0.2">
      <c r="A43" s="59"/>
      <c r="B43" s="29" t="s">
        <v>233</v>
      </c>
      <c r="C43" s="9">
        <v>41647.4</v>
      </c>
      <c r="D43" s="59"/>
    </row>
    <row r="44" spans="1:4" x14ac:dyDescent="0.2">
      <c r="A44" s="59"/>
      <c r="B44" s="29" t="s">
        <v>16</v>
      </c>
      <c r="C44" s="9">
        <v>11751.81</v>
      </c>
      <c r="D44" s="59"/>
    </row>
    <row r="45" spans="1:4" x14ac:dyDescent="0.2">
      <c r="A45" s="59"/>
      <c r="B45" s="29" t="s">
        <v>234</v>
      </c>
      <c r="C45" s="9">
        <f>4347.8+52069.6</f>
        <v>56417.4</v>
      </c>
      <c r="D45" s="59"/>
    </row>
    <row r="46" spans="1:4" x14ac:dyDescent="0.2">
      <c r="A46" s="59"/>
      <c r="B46" s="29" t="s">
        <v>235</v>
      </c>
      <c r="C46" s="9">
        <v>14780</v>
      </c>
      <c r="D46" s="59"/>
    </row>
    <row r="47" spans="1:4" x14ac:dyDescent="0.2">
      <c r="A47" s="59"/>
      <c r="B47" s="29"/>
      <c r="C47" s="9"/>
      <c r="D47" s="59"/>
    </row>
    <row r="48" spans="1:4" ht="15" x14ac:dyDescent="0.2">
      <c r="A48" s="59"/>
      <c r="B48" s="30" t="s">
        <v>6</v>
      </c>
      <c r="C48" s="9"/>
      <c r="D48" s="59"/>
    </row>
    <row r="49" spans="1:4" x14ac:dyDescent="0.2">
      <c r="A49" s="59"/>
      <c r="B49" s="24" t="s">
        <v>228</v>
      </c>
      <c r="C49" s="9">
        <v>266490</v>
      </c>
      <c r="D49" s="59"/>
    </row>
    <row r="50" spans="1:4" x14ac:dyDescent="0.2">
      <c r="A50" s="59"/>
      <c r="B50" s="24" t="s">
        <v>20</v>
      </c>
      <c r="C50" s="9">
        <v>66729.95</v>
      </c>
      <c r="D50" s="59"/>
    </row>
    <row r="51" spans="1:4" x14ac:dyDescent="0.2">
      <c r="A51" s="59"/>
      <c r="B51" s="24" t="s">
        <v>21</v>
      </c>
      <c r="C51" s="9">
        <v>293680.36</v>
      </c>
      <c r="D51" s="59"/>
    </row>
    <row r="52" spans="1:4" x14ac:dyDescent="0.2">
      <c r="A52" s="59"/>
      <c r="B52" s="24" t="s">
        <v>236</v>
      </c>
      <c r="C52" s="9">
        <v>825573.08</v>
      </c>
      <c r="D52" s="59"/>
    </row>
    <row r="53" spans="1:4" x14ac:dyDescent="0.2">
      <c r="A53" s="59"/>
      <c r="B53" s="24" t="s">
        <v>22</v>
      </c>
      <c r="C53" s="9">
        <v>322829.56</v>
      </c>
      <c r="D53" s="59"/>
    </row>
    <row r="54" spans="1:4" x14ac:dyDescent="0.2">
      <c r="A54" s="59"/>
      <c r="B54" s="24" t="s">
        <v>23</v>
      </c>
      <c r="C54" s="9">
        <v>24069</v>
      </c>
      <c r="D54" s="59"/>
    </row>
    <row r="55" spans="1:4" x14ac:dyDescent="0.2">
      <c r="A55" s="59"/>
      <c r="B55" s="24" t="s">
        <v>24</v>
      </c>
      <c r="C55" s="9">
        <v>16352.44</v>
      </c>
      <c r="D55" s="59"/>
    </row>
    <row r="56" spans="1:4" x14ac:dyDescent="0.2">
      <c r="A56" s="59"/>
      <c r="B56" s="26" t="s">
        <v>195</v>
      </c>
      <c r="C56" s="9">
        <f>177388.53+29354.84+129869.15</f>
        <v>336612.52</v>
      </c>
      <c r="D56" s="59"/>
    </row>
    <row r="57" spans="1:4" x14ac:dyDescent="0.2">
      <c r="A57" s="59"/>
      <c r="B57" s="26"/>
      <c r="C57" s="9"/>
      <c r="D57" s="59"/>
    </row>
    <row r="58" spans="1:4" ht="15" x14ac:dyDescent="0.2">
      <c r="A58" s="59"/>
      <c r="B58" s="31" t="s">
        <v>196</v>
      </c>
      <c r="C58" s="9"/>
      <c r="D58" s="59"/>
    </row>
    <row r="59" spans="1:4" x14ac:dyDescent="0.2">
      <c r="A59" s="59"/>
      <c r="B59" s="24" t="s">
        <v>237</v>
      </c>
      <c r="C59" s="9">
        <v>157168</v>
      </c>
      <c r="D59" s="59"/>
    </row>
    <row r="60" spans="1:4" x14ac:dyDescent="0.2">
      <c r="A60" s="59"/>
      <c r="B60" s="24" t="s">
        <v>197</v>
      </c>
      <c r="C60" s="9"/>
      <c r="D60" s="59"/>
    </row>
    <row r="61" spans="1:4" ht="15" thickBot="1" x14ac:dyDescent="0.25">
      <c r="A61" s="60"/>
      <c r="B61" s="25"/>
      <c r="C61" s="3"/>
      <c r="D61" s="60"/>
    </row>
    <row r="62" spans="1:4" ht="31.5" customHeight="1" thickBot="1" x14ac:dyDescent="0.25">
      <c r="A62" s="32"/>
      <c r="B62" s="11" t="s">
        <v>2</v>
      </c>
      <c r="C62" s="7"/>
      <c r="D62" s="15">
        <f>SUM(D6:D61)</f>
        <v>12176307.530000003</v>
      </c>
    </row>
    <row r="63" spans="1:4" x14ac:dyDescent="0.2">
      <c r="A63" s="33"/>
    </row>
    <row r="64" spans="1:4" x14ac:dyDescent="0.2">
      <c r="A64" s="33"/>
    </row>
    <row r="65" spans="1:4" x14ac:dyDescent="0.2">
      <c r="A65" s="33"/>
      <c r="D65" s="34"/>
    </row>
    <row r="66" spans="1:4" x14ac:dyDescent="0.2">
      <c r="D66" s="34"/>
    </row>
  </sheetData>
  <mergeCells count="3">
    <mergeCell ref="D6:D23"/>
    <mergeCell ref="A24:A61"/>
    <mergeCell ref="D24:D61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BBB77-2B06-4B36-AABC-BF20E4D4744E}">
  <dimension ref="A1:E44"/>
  <sheetViews>
    <sheetView topLeftCell="A4" workbookViewId="0">
      <selection activeCell="B4" sqref="B4"/>
    </sheetView>
  </sheetViews>
  <sheetFormatPr defaultRowHeight="14.25" x14ac:dyDescent="0.2"/>
  <cols>
    <col min="1" max="1" width="5.125" customWidth="1"/>
    <col min="2" max="2" width="36.375" customWidth="1"/>
    <col min="3" max="3" width="12.75" bestFit="1" customWidth="1"/>
    <col min="4" max="4" width="9.75" customWidth="1"/>
    <col min="5" max="5" width="12.375" customWidth="1"/>
  </cols>
  <sheetData>
    <row r="1" spans="1:5" ht="95.25" thickBot="1" x14ac:dyDescent="0.25">
      <c r="A1" s="42" t="s">
        <v>199</v>
      </c>
      <c r="B1" s="43" t="s">
        <v>200</v>
      </c>
      <c r="C1" s="44" t="s">
        <v>201</v>
      </c>
      <c r="D1" s="44" t="s">
        <v>202</v>
      </c>
      <c r="E1" s="45" t="s">
        <v>203</v>
      </c>
    </row>
    <row r="2" spans="1:5" ht="33.75" customHeight="1" x14ac:dyDescent="0.2">
      <c r="A2" s="64">
        <v>1</v>
      </c>
      <c r="B2" s="46" t="s">
        <v>204</v>
      </c>
      <c r="C2" s="66"/>
      <c r="D2" s="66">
        <v>2018</v>
      </c>
      <c r="E2" s="69" t="s">
        <v>207</v>
      </c>
    </row>
    <row r="3" spans="1:5" ht="25.5" customHeight="1" x14ac:dyDescent="0.2">
      <c r="A3" s="65"/>
      <c r="B3" s="47"/>
      <c r="C3" s="67"/>
      <c r="D3" s="67"/>
      <c r="E3" s="70"/>
    </row>
    <row r="4" spans="1:5" ht="25.5" customHeight="1" x14ac:dyDescent="0.2">
      <c r="A4" s="65"/>
      <c r="B4" s="47" t="s">
        <v>179</v>
      </c>
      <c r="C4" s="67"/>
      <c r="D4" s="67"/>
      <c r="E4" s="70"/>
    </row>
    <row r="5" spans="1:5" ht="25.5" customHeight="1" x14ac:dyDescent="0.2">
      <c r="A5" s="65"/>
      <c r="B5" s="47" t="s">
        <v>205</v>
      </c>
      <c r="C5" s="67"/>
      <c r="D5" s="67"/>
      <c r="E5" s="70"/>
    </row>
    <row r="6" spans="1:5" ht="25.5" customHeight="1" x14ac:dyDescent="0.2">
      <c r="A6" s="65"/>
      <c r="B6" s="47" t="s">
        <v>181</v>
      </c>
      <c r="C6" s="67"/>
      <c r="D6" s="67"/>
      <c r="E6" s="70"/>
    </row>
    <row r="7" spans="1:5" ht="25.5" customHeight="1" x14ac:dyDescent="0.2">
      <c r="A7" s="65"/>
      <c r="B7" s="47" t="s">
        <v>182</v>
      </c>
      <c r="C7" s="67"/>
      <c r="D7" s="67"/>
      <c r="E7" s="70"/>
    </row>
    <row r="8" spans="1:5" ht="25.5" customHeight="1" x14ac:dyDescent="0.2">
      <c r="A8" s="65"/>
      <c r="B8" s="47" t="s">
        <v>183</v>
      </c>
      <c r="C8" s="67"/>
      <c r="D8" s="67"/>
      <c r="E8" s="70"/>
    </row>
    <row r="9" spans="1:5" ht="25.5" customHeight="1" x14ac:dyDescent="0.2">
      <c r="A9" s="65"/>
      <c r="B9" s="47" t="s">
        <v>184</v>
      </c>
      <c r="C9" s="67"/>
      <c r="D9" s="67"/>
      <c r="E9" s="70"/>
    </row>
    <row r="10" spans="1:5" ht="25.5" customHeight="1" x14ac:dyDescent="0.2">
      <c r="A10" s="65"/>
      <c r="B10" s="47" t="s">
        <v>185</v>
      </c>
      <c r="C10" s="67"/>
      <c r="D10" s="67"/>
      <c r="E10" s="70"/>
    </row>
    <row r="11" spans="1:5" ht="25.5" customHeight="1" x14ac:dyDescent="0.2">
      <c r="A11" s="65"/>
      <c r="B11" s="47" t="s">
        <v>186</v>
      </c>
      <c r="C11" s="67"/>
      <c r="D11" s="67"/>
      <c r="E11" s="70"/>
    </row>
    <row r="12" spans="1:5" ht="25.5" customHeight="1" x14ac:dyDescent="0.2">
      <c r="A12" s="65"/>
      <c r="B12" s="47" t="s">
        <v>187</v>
      </c>
      <c r="C12" s="67"/>
      <c r="D12" s="67"/>
      <c r="E12" s="70"/>
    </row>
    <row r="13" spans="1:5" ht="25.5" customHeight="1" x14ac:dyDescent="0.2">
      <c r="A13" s="65"/>
      <c r="B13" s="47" t="s">
        <v>188</v>
      </c>
      <c r="C13" s="67"/>
      <c r="D13" s="67"/>
      <c r="E13" s="70"/>
    </row>
    <row r="14" spans="1:5" ht="25.5" customHeight="1" x14ac:dyDescent="0.2">
      <c r="A14" s="65"/>
      <c r="B14" s="47" t="s">
        <v>206</v>
      </c>
      <c r="C14" s="67"/>
      <c r="D14" s="67"/>
      <c r="E14" s="70"/>
    </row>
    <row r="15" spans="1:5" ht="25.5" customHeight="1" thickBot="1" x14ac:dyDescent="0.25">
      <c r="A15" s="63"/>
      <c r="B15" s="48"/>
      <c r="C15" s="68"/>
      <c r="D15" s="68"/>
      <c r="E15" s="70"/>
    </row>
    <row r="16" spans="1:5" ht="25.5" customHeight="1" x14ac:dyDescent="0.2">
      <c r="A16" s="64">
        <v>2</v>
      </c>
      <c r="B16" s="46" t="s">
        <v>204</v>
      </c>
      <c r="C16" s="72">
        <v>3066584.54</v>
      </c>
      <c r="D16" s="75">
        <v>2019</v>
      </c>
      <c r="E16" s="70"/>
    </row>
    <row r="17" spans="1:5" ht="25.5" customHeight="1" x14ac:dyDescent="0.2">
      <c r="A17" s="65"/>
      <c r="B17" s="47"/>
      <c r="C17" s="73"/>
      <c r="D17" s="67"/>
      <c r="E17" s="70"/>
    </row>
    <row r="18" spans="1:5" ht="25.5" customHeight="1" x14ac:dyDescent="0.2">
      <c r="A18" s="65"/>
      <c r="B18" s="47" t="s">
        <v>179</v>
      </c>
      <c r="C18" s="73"/>
      <c r="D18" s="67"/>
      <c r="E18" s="70"/>
    </row>
    <row r="19" spans="1:5" ht="25.5" customHeight="1" x14ac:dyDescent="0.2">
      <c r="A19" s="65"/>
      <c r="B19" s="47" t="s">
        <v>205</v>
      </c>
      <c r="C19" s="73"/>
      <c r="D19" s="67"/>
      <c r="E19" s="70"/>
    </row>
    <row r="20" spans="1:5" ht="25.5" customHeight="1" x14ac:dyDescent="0.2">
      <c r="A20" s="65"/>
      <c r="B20" s="47" t="s">
        <v>181</v>
      </c>
      <c r="C20" s="73"/>
      <c r="D20" s="67"/>
      <c r="E20" s="70"/>
    </row>
    <row r="21" spans="1:5" ht="25.5" customHeight="1" x14ac:dyDescent="0.2">
      <c r="A21" s="65"/>
      <c r="B21" s="47" t="s">
        <v>182</v>
      </c>
      <c r="C21" s="73"/>
      <c r="D21" s="67"/>
      <c r="E21" s="70"/>
    </row>
    <row r="22" spans="1:5" ht="25.5" customHeight="1" x14ac:dyDescent="0.2">
      <c r="A22" s="65"/>
      <c r="B22" s="47" t="s">
        <v>183</v>
      </c>
      <c r="C22" s="73"/>
      <c r="D22" s="67"/>
      <c r="E22" s="70"/>
    </row>
    <row r="23" spans="1:5" ht="25.5" customHeight="1" x14ac:dyDescent="0.2">
      <c r="A23" s="65"/>
      <c r="B23" s="47" t="s">
        <v>184</v>
      </c>
      <c r="C23" s="73"/>
      <c r="D23" s="67"/>
      <c r="E23" s="70"/>
    </row>
    <row r="24" spans="1:5" ht="25.5" customHeight="1" x14ac:dyDescent="0.2">
      <c r="A24" s="65"/>
      <c r="B24" s="47" t="s">
        <v>185</v>
      </c>
      <c r="C24" s="73"/>
      <c r="D24" s="67"/>
      <c r="E24" s="70"/>
    </row>
    <row r="25" spans="1:5" ht="25.5" customHeight="1" x14ac:dyDescent="0.2">
      <c r="A25" s="65"/>
      <c r="B25" s="47" t="s">
        <v>186</v>
      </c>
      <c r="C25" s="73"/>
      <c r="D25" s="67"/>
      <c r="E25" s="70"/>
    </row>
    <row r="26" spans="1:5" ht="25.5" customHeight="1" x14ac:dyDescent="0.2">
      <c r="A26" s="65"/>
      <c r="B26" s="47" t="s">
        <v>187</v>
      </c>
      <c r="C26" s="73"/>
      <c r="D26" s="67"/>
      <c r="E26" s="70"/>
    </row>
    <row r="27" spans="1:5" ht="25.5" customHeight="1" x14ac:dyDescent="0.2">
      <c r="A27" s="65"/>
      <c r="B27" s="47" t="s">
        <v>188</v>
      </c>
      <c r="C27" s="73"/>
      <c r="D27" s="67"/>
      <c r="E27" s="70"/>
    </row>
    <row r="28" spans="1:5" ht="25.5" customHeight="1" x14ac:dyDescent="0.2">
      <c r="A28" s="65"/>
      <c r="B28" s="47" t="s">
        <v>206</v>
      </c>
      <c r="C28" s="73"/>
      <c r="D28" s="67"/>
      <c r="E28" s="70"/>
    </row>
    <row r="29" spans="1:5" ht="25.5" customHeight="1" thickBot="1" x14ac:dyDescent="0.25">
      <c r="A29" s="63"/>
      <c r="B29" s="49"/>
      <c r="C29" s="74"/>
      <c r="D29" s="68"/>
      <c r="E29" s="70"/>
    </row>
    <row r="30" spans="1:5" ht="25.5" customHeight="1" thickBot="1" x14ac:dyDescent="0.25">
      <c r="A30" s="64">
        <v>3</v>
      </c>
      <c r="B30" s="76" t="s">
        <v>208</v>
      </c>
      <c r="C30" s="50"/>
      <c r="D30" s="50">
        <v>2018</v>
      </c>
      <c r="E30" s="70"/>
    </row>
    <row r="31" spans="1:5" ht="25.5" customHeight="1" thickBot="1" x14ac:dyDescent="0.25">
      <c r="A31" s="63"/>
      <c r="B31" s="77"/>
      <c r="C31" s="51">
        <v>80858.600000000006</v>
      </c>
      <c r="D31" s="50">
        <v>2019</v>
      </c>
      <c r="E31" s="70"/>
    </row>
    <row r="32" spans="1:5" ht="25.5" customHeight="1" thickBot="1" x14ac:dyDescent="0.25">
      <c r="A32" s="64">
        <v>4</v>
      </c>
      <c r="B32" s="62" t="s">
        <v>209</v>
      </c>
      <c r="C32" s="52"/>
      <c r="D32" s="52">
        <v>2018</v>
      </c>
      <c r="E32" s="70"/>
    </row>
    <row r="33" spans="1:5" ht="25.5" customHeight="1" thickBot="1" x14ac:dyDescent="0.25">
      <c r="A33" s="63"/>
      <c r="B33" s="63"/>
      <c r="C33" s="53">
        <v>12630</v>
      </c>
      <c r="D33" s="52">
        <v>2019</v>
      </c>
      <c r="E33" s="70"/>
    </row>
    <row r="34" spans="1:5" ht="25.5" customHeight="1" thickBot="1" x14ac:dyDescent="0.25">
      <c r="A34" s="64"/>
      <c r="B34" s="64" t="s">
        <v>210</v>
      </c>
      <c r="C34" s="52"/>
      <c r="D34" s="52">
        <v>2018</v>
      </c>
      <c r="E34" s="70"/>
    </row>
    <row r="35" spans="1:5" ht="25.5" customHeight="1" thickBot="1" x14ac:dyDescent="0.25">
      <c r="A35" s="63"/>
      <c r="B35" s="63"/>
      <c r="C35" s="54">
        <v>100846.93</v>
      </c>
      <c r="D35" s="52">
        <v>2019</v>
      </c>
      <c r="E35" s="70"/>
    </row>
    <row r="36" spans="1:5" ht="25.5" customHeight="1" thickBot="1" x14ac:dyDescent="0.25">
      <c r="A36" s="64"/>
      <c r="B36" s="64" t="s">
        <v>211</v>
      </c>
      <c r="C36" s="52"/>
      <c r="D36" s="52">
        <v>2018</v>
      </c>
      <c r="E36" s="70"/>
    </row>
    <row r="37" spans="1:5" ht="25.5" customHeight="1" thickBot="1" x14ac:dyDescent="0.25">
      <c r="A37" s="63"/>
      <c r="B37" s="63"/>
      <c r="C37" s="54">
        <v>1500820.22</v>
      </c>
      <c r="D37" s="52">
        <v>2019</v>
      </c>
      <c r="E37" s="70"/>
    </row>
    <row r="38" spans="1:5" ht="25.5" customHeight="1" thickBot="1" x14ac:dyDescent="0.25">
      <c r="A38" s="55"/>
      <c r="B38" s="56" t="s">
        <v>129</v>
      </c>
      <c r="C38" s="52"/>
      <c r="D38" s="52">
        <v>2018</v>
      </c>
      <c r="E38" s="70"/>
    </row>
    <row r="39" spans="1:5" ht="25.5" customHeight="1" thickBot="1" x14ac:dyDescent="0.25">
      <c r="A39" s="55"/>
      <c r="B39" s="56" t="s">
        <v>212</v>
      </c>
      <c r="C39" s="54">
        <v>550683.80000000005</v>
      </c>
      <c r="D39" s="52">
        <v>2018</v>
      </c>
      <c r="E39" s="70"/>
    </row>
    <row r="40" spans="1:5" ht="25.5" customHeight="1" thickBot="1" x14ac:dyDescent="0.25">
      <c r="A40" s="64"/>
      <c r="B40" s="64" t="s">
        <v>101</v>
      </c>
      <c r="C40" s="52"/>
      <c r="D40" s="52">
        <v>2018</v>
      </c>
      <c r="E40" s="70"/>
    </row>
    <row r="41" spans="1:5" ht="25.5" customHeight="1" thickBot="1" x14ac:dyDescent="0.25">
      <c r="A41" s="63"/>
      <c r="B41" s="63"/>
      <c r="C41" s="54">
        <v>880502.42</v>
      </c>
      <c r="D41" s="52">
        <v>2019</v>
      </c>
      <c r="E41" s="70"/>
    </row>
    <row r="42" spans="1:5" ht="25.5" customHeight="1" thickBot="1" x14ac:dyDescent="0.25">
      <c r="A42" s="55"/>
      <c r="B42" s="56" t="s">
        <v>213</v>
      </c>
      <c r="C42" s="54">
        <v>999982.8</v>
      </c>
      <c r="D42" s="52">
        <v>2019</v>
      </c>
      <c r="E42" s="70"/>
    </row>
    <row r="43" spans="1:5" ht="25.5" customHeight="1" thickBot="1" x14ac:dyDescent="0.25">
      <c r="A43" s="55"/>
      <c r="B43" s="56" t="s">
        <v>102</v>
      </c>
      <c r="C43" s="53">
        <v>208292</v>
      </c>
      <c r="D43" s="52">
        <v>2019</v>
      </c>
      <c r="E43" s="71"/>
    </row>
    <row r="44" spans="1:5" ht="25.5" customHeight="1" thickBot="1" x14ac:dyDescent="0.25">
      <c r="A44" s="55"/>
      <c r="B44" s="56" t="s">
        <v>214</v>
      </c>
      <c r="C44" s="52"/>
      <c r="D44" s="52">
        <v>2018</v>
      </c>
      <c r="E44" s="52"/>
    </row>
  </sheetData>
  <mergeCells count="17">
    <mergeCell ref="E2:E43"/>
    <mergeCell ref="A16:A29"/>
    <mergeCell ref="C16:C29"/>
    <mergeCell ref="D16:D29"/>
    <mergeCell ref="A30:A31"/>
    <mergeCell ref="B30:B31"/>
    <mergeCell ref="A32:A33"/>
    <mergeCell ref="A40:A41"/>
    <mergeCell ref="B40:B41"/>
    <mergeCell ref="A2:A15"/>
    <mergeCell ref="C2:C15"/>
    <mergeCell ref="D2:D15"/>
    <mergeCell ref="B32:B33"/>
    <mergeCell ref="A34:A35"/>
    <mergeCell ref="B34:B35"/>
    <mergeCell ref="A36:A37"/>
    <mergeCell ref="B36:B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Marketing</vt:lpstr>
      <vt:lpstr>Communications</vt:lpstr>
      <vt:lpstr>Jumlah Perbelanjaan</vt:lpstr>
      <vt:lpstr>Jumlah Perbelanjaan (2)</vt:lpstr>
      <vt:lpstr>Sheet2</vt:lpstr>
      <vt:lpstr>'Jumlah Perbelanjaan'!Print_Titles</vt:lpstr>
      <vt:lpstr>'Jumlah Perbelanjaan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2019-10-04T08:53:00Z</cp:lastPrinted>
  <dcterms:created xsi:type="dcterms:W3CDTF">2019-10-04T07:35:57Z</dcterms:created>
  <dcterms:modified xsi:type="dcterms:W3CDTF">2019-10-23T02:09:05Z</dcterms:modified>
</cp:coreProperties>
</file>