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Departmental\"/>
    </mc:Choice>
  </mc:AlternateContent>
  <xr:revisionPtr revIDLastSave="0" documentId="13_ncr:1_{1618100F-6105-424C-99FA-1E9B0E5B3910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Working File for Opex &amp; Capex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61" i="2" l="1"/>
  <c r="C59" i="2"/>
  <c r="M5" i="2"/>
  <c r="G5" i="2"/>
  <c r="D54" i="2"/>
  <c r="B54" i="2"/>
  <c r="C48" i="2" l="1"/>
  <c r="D48" i="2"/>
  <c r="E48" i="2"/>
  <c r="F48" i="2"/>
  <c r="G48" i="2"/>
  <c r="H48" i="2"/>
  <c r="I48" i="2"/>
  <c r="J48" i="2"/>
  <c r="K48" i="2"/>
  <c r="L48" i="2"/>
  <c r="M48" i="2"/>
  <c r="B48" i="2"/>
  <c r="N8" i="2" l="1"/>
  <c r="N27" i="2"/>
  <c r="N28" i="2"/>
  <c r="N29" i="2"/>
  <c r="N30" i="2"/>
  <c r="N26" i="2"/>
  <c r="N5" i="2"/>
  <c r="N16" i="2"/>
  <c r="N15" i="2"/>
  <c r="N14" i="2"/>
  <c r="J23" i="1"/>
  <c r="D11" i="3"/>
  <c r="D12" i="3" s="1"/>
  <c r="D4" i="3"/>
  <c r="D5" i="3" s="1"/>
  <c r="D7" i="3" s="1"/>
  <c r="F45" i="2"/>
  <c r="E45" i="2"/>
  <c r="D45" i="2"/>
  <c r="C45" i="2"/>
  <c r="B45" i="2"/>
  <c r="G44" i="2"/>
  <c r="G43" i="2"/>
  <c r="G42" i="2"/>
  <c r="G41" i="2"/>
  <c r="G40" i="2"/>
  <c r="G39" i="2"/>
  <c r="G38" i="2"/>
  <c r="G37" i="2"/>
  <c r="B34" i="2"/>
  <c r="G21" i="2"/>
  <c r="N20" i="2"/>
  <c r="N19" i="2"/>
  <c r="N4" i="2"/>
  <c r="N3" i="2"/>
  <c r="N6" i="2" l="1"/>
  <c r="G45" i="2"/>
  <c r="E47" i="1" l="1"/>
  <c r="E44" i="1"/>
  <c r="E13" i="1"/>
  <c r="F13" i="1" s="1"/>
  <c r="J13" i="1" s="1"/>
  <c r="F33" i="1" l="1"/>
  <c r="F30" i="1"/>
  <c r="F68" i="1" s="1"/>
  <c r="H68" i="1" l="1"/>
  <c r="E52" i="1" l="1"/>
</calcChain>
</file>

<file path=xl/sharedStrings.xml><?xml version="1.0" encoding="utf-8"?>
<sst xmlns="http://schemas.openxmlformats.org/spreadsheetml/2006/main" count="158" uniqueCount="108">
  <si>
    <t>Trainer &amp; Trainee Allowance</t>
  </si>
  <si>
    <t>RM</t>
  </si>
  <si>
    <t>AMOUNT</t>
  </si>
  <si>
    <t>TOTAL</t>
  </si>
  <si>
    <t>Hiring</t>
  </si>
  <si>
    <t>Medical Fee</t>
  </si>
  <si>
    <t>b)  Others</t>
  </si>
  <si>
    <t>a)  Medical Check-Up (1 Female x RM640)</t>
  </si>
  <si>
    <t>OPEX - Personnel</t>
  </si>
  <si>
    <t xml:space="preserve">BUDGET </t>
  </si>
  <si>
    <t>OPEX - Office Rental</t>
  </si>
  <si>
    <t>OPEX - Training &amp; Development</t>
  </si>
  <si>
    <t>OPEX - Office Expenses</t>
  </si>
  <si>
    <t>Advertisement - Vacancy</t>
  </si>
  <si>
    <t>Office Equipment</t>
  </si>
  <si>
    <t xml:space="preserve">Refreshment &amp; Food </t>
  </si>
  <si>
    <t>Office Upkeep &amp; Expenses</t>
  </si>
  <si>
    <t xml:space="preserve">- road tax </t>
  </si>
  <si>
    <t xml:space="preserve">- insurance </t>
  </si>
  <si>
    <t xml:space="preserve">Furniture &amp; Fittings </t>
  </si>
  <si>
    <t>Meeting Expenses (incl. BOD meetings)</t>
  </si>
  <si>
    <t>excl. EPF, SOCSO, insurance, bonus/incentive &amp; allowances</t>
  </si>
  <si>
    <t>Local Interns - 4 x RM1,200</t>
  </si>
  <si>
    <t>Tourist Info. Centre</t>
  </si>
  <si>
    <t xml:space="preserve">1hp x 1, 2hp x 11, 2.5hp x 2 &amp; 5hp x 1 </t>
  </si>
  <si>
    <t>prepared by Hooi Leng</t>
  </si>
  <si>
    <t>Uniform/Corporate T-shirt</t>
  </si>
  <si>
    <t>- server yearly maintenance</t>
  </si>
  <si>
    <t>Renovation</t>
  </si>
  <si>
    <t>Office</t>
  </si>
  <si>
    <t>ET</t>
  </si>
  <si>
    <t>- office insurance (RM2,300)</t>
  </si>
  <si>
    <t>Upkeep of Motor Vehicle</t>
  </si>
  <si>
    <t>CAPEX - Purchase of Fixed Assets</t>
  </si>
  <si>
    <t>Yani, HL, Ramlee &amp; CY</t>
  </si>
  <si>
    <t>a)  Medical Check-Up (2 Female x RM640 + 2 Male x RM590)</t>
  </si>
  <si>
    <t>Office rental - RM8,040 x 12 months</t>
  </si>
  <si>
    <t>Office rental - RM2,024 x 12 months</t>
  </si>
  <si>
    <t>- cleaning service (RM900 x 12 months)</t>
  </si>
  <si>
    <t xml:space="preserve"> included in MS's office insurance (office, medical, travel) </t>
  </si>
  <si>
    <t>Office Equipment (incl. airport TV)</t>
  </si>
  <si>
    <t>waiting for Sterling's quote</t>
  </si>
  <si>
    <t>- air-cond. servicing (normal RM65/unit + overhaul RM250/unit) x 15</t>
  </si>
  <si>
    <t>- drinking water (25 bottles/month x 12 months x RM9.50)</t>
  </si>
  <si>
    <t>- month snacks, birthday celebration, coffee beans &amp; farewell lunches</t>
  </si>
  <si>
    <t>coffee beans (qtrly RM100), snacks RM100, B' cel. RM150</t>
  </si>
  <si>
    <t>Computers (hardware &amp; software) - RM5,000 x 4 units</t>
  </si>
  <si>
    <t>Computers (hardware &amp; software) - RM5,000 x 1 unit</t>
  </si>
  <si>
    <r>
      <t xml:space="preserve">Budget 2019 </t>
    </r>
    <r>
      <rPr>
        <b/>
        <u/>
        <sz val="16"/>
        <color theme="1"/>
        <rFont val="Calibri"/>
        <family val="2"/>
      </rPr>
      <t>- HR &amp; Admin. (part)</t>
    </r>
  </si>
  <si>
    <t>- Executive (RM3,500 x 12 months) x 2</t>
  </si>
  <si>
    <t>- Communications Manager (RM7,500 x 12 months)</t>
  </si>
  <si>
    <t>- Junior Graphic Designer (RM2,500 x 12 months)</t>
  </si>
  <si>
    <t>Team Building/Staff Outing RM300 x 23pax</t>
  </si>
  <si>
    <t>Skills Development RM1,000 x 23pax</t>
  </si>
  <si>
    <t>Stationery &amp; Supplies</t>
  </si>
  <si>
    <t xml:space="preserve">- misc. </t>
  </si>
  <si>
    <t xml:space="preserve"> under overall insurance</t>
  </si>
  <si>
    <t>- service and misc. repair &amp; parts replacements etc.</t>
  </si>
  <si>
    <t>Annual Dinner (RM200 x 56pax)</t>
  </si>
  <si>
    <t>Furniture &amp; Fittings (additional work station)</t>
  </si>
  <si>
    <t>staff 25, directors 10 x 2 &amp; secretaries 3 &amp; YB Yeoh's Office</t>
  </si>
  <si>
    <t>10/10/2018 (1st draft)</t>
  </si>
  <si>
    <r>
      <t xml:space="preserve">Salary </t>
    </r>
    <r>
      <rPr>
        <sz val="8"/>
        <rFont val="Calibri"/>
        <family val="2"/>
      </rPr>
      <t>(based on Sept'18 salary + 10%)</t>
    </r>
  </si>
  <si>
    <t>PGT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</si>
  <si>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</si>
  <si>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</si>
  <si>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</si>
  <si>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</si>
  <si>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</si>
  <si>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</si>
  <si>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</si>
  <si>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</si>
  <si>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</si>
  <si>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</si>
  <si>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</si>
  <si>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</si>
  <si>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Salary</t>
  </si>
  <si>
    <t>Allowance</t>
  </si>
  <si>
    <t>Bonus/Incentive</t>
  </si>
  <si>
    <t>EPF</t>
  </si>
  <si>
    <t>Socso</t>
  </si>
  <si>
    <t>Medical fee</t>
  </si>
  <si>
    <t>Overtime</t>
  </si>
  <si>
    <t>Insurance</t>
  </si>
  <si>
    <t>Mileage /Toll claims/Petrol</t>
  </si>
  <si>
    <t>Telephone/Fax /Email</t>
  </si>
  <si>
    <t>Electricity &amp; Water</t>
  </si>
  <si>
    <t>Office Rental</t>
  </si>
  <si>
    <t>TIC</t>
  </si>
  <si>
    <t>(Sept Salary )RM83,550 + 10% = RM91,905</t>
  </si>
  <si>
    <t>Additional</t>
  </si>
  <si>
    <t>Position</t>
  </si>
  <si>
    <t>Total</t>
  </si>
  <si>
    <t>CEO</t>
  </si>
  <si>
    <t>Admin/HR</t>
  </si>
  <si>
    <t xml:space="preserve"> </t>
  </si>
  <si>
    <t>Finance</t>
  </si>
  <si>
    <t>Communications</t>
  </si>
  <si>
    <t>Marketing</t>
  </si>
  <si>
    <t>Tourism Services</t>
  </si>
  <si>
    <t>Tourist Information Centre</t>
  </si>
  <si>
    <t>Other</t>
  </si>
  <si>
    <t>Increment 10%</t>
  </si>
  <si>
    <t>Additional headcount 2018</t>
  </si>
  <si>
    <t>EIS</t>
  </si>
  <si>
    <t>Salary as at 30.9.2018</t>
  </si>
  <si>
    <t>Salary as of Feb'19</t>
  </si>
  <si>
    <t>Increment provisional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</si>
</sst>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strike/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Wingdings"/>
      <charset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</font>
    <font>
      <b/>
      <strike/>
      <sz val="12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trike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140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4" fontId="7" fillId="0" borderId="0" xfId="0" applyNumberFormat="1" applyFont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0" xfId="0" applyFont="1"/>
    <xf numFmtId="0" fontId="8" fillId="2" borderId="0" xfId="0" applyFont="1" applyFill="1"/>
    <xf numFmtId="0" fontId="7" fillId="0" borderId="0" xfId="0" quotePrefix="1" applyFont="1" applyAlignment="1">
      <alignment horizontal="center"/>
    </xf>
    <xf numFmtId="37" fontId="10" fillId="0" borderId="0" xfId="0" applyNumberFormat="1" applyFont="1" applyFill="1" applyBorder="1"/>
    <xf numFmtId="37" fontId="11" fillId="0" borderId="0" xfId="0" applyNumberFormat="1" applyFont="1" applyFill="1" applyBorder="1"/>
    <xf numFmtId="0" fontId="8" fillId="0" borderId="0" xfId="0" applyFont="1" applyFill="1"/>
    <xf numFmtId="0" fontId="12" fillId="0" borderId="0" xfId="0" applyFont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0" xfId="0" quotePrefix="1" applyFont="1" applyFill="1"/>
    <xf numFmtId="0" fontId="14" fillId="0" borderId="0" xfId="0" applyFont="1"/>
    <xf numFmtId="0" fontId="15" fillId="0" borderId="0" xfId="0" applyFont="1"/>
    <xf numFmtId="0" fontId="13" fillId="0" borderId="0" xfId="0" applyFont="1"/>
    <xf numFmtId="4" fontId="13" fillId="0" borderId="0" xfId="0" applyNumberFormat="1" applyFont="1"/>
    <xf numFmtId="4" fontId="13" fillId="0" borderId="0" xfId="0" applyNumberFormat="1" applyFont="1" applyFill="1"/>
    <xf numFmtId="0" fontId="12" fillId="0" borderId="0" xfId="0" applyFont="1"/>
    <xf numFmtId="0" fontId="11" fillId="0" borderId="0" xfId="0" quotePrefix="1" applyFont="1" applyAlignment="1">
      <alignment horizontal="center"/>
    </xf>
    <xf numFmtId="4" fontId="11" fillId="0" borderId="0" xfId="0" applyNumberFormat="1" applyFont="1"/>
    <xf numFmtId="4" fontId="11" fillId="0" borderId="4" xfId="0" applyNumberFormat="1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9" fillId="2" borderId="1" xfId="0" applyFont="1" applyFill="1" applyBorder="1" applyAlignment="1">
      <alignment horizontal="center"/>
    </xf>
    <xf numFmtId="0" fontId="7" fillId="0" borderId="4" xfId="0" applyFont="1" applyFill="1" applyBorder="1"/>
    <xf numFmtId="4" fontId="20" fillId="0" borderId="0" xfId="0" applyNumberFormat="1" applyFont="1"/>
    <xf numFmtId="0" fontId="21" fillId="0" borderId="0" xfId="0" applyFont="1"/>
    <xf numFmtId="4" fontId="20" fillId="0" borderId="0" xfId="0" applyNumberFormat="1" applyFont="1" applyFill="1"/>
    <xf numFmtId="0" fontId="11" fillId="0" borderId="0" xfId="0" applyFont="1" applyFill="1"/>
    <xf numFmtId="0" fontId="11" fillId="0" borderId="0" xfId="0" quotePrefix="1" applyFont="1" applyFill="1"/>
    <xf numFmtId="4" fontId="11" fillId="0" borderId="2" xfId="0" applyNumberFormat="1" applyFont="1" applyFill="1" applyBorder="1"/>
    <xf numFmtId="4" fontId="22" fillId="0" borderId="2" xfId="0" applyNumberFormat="1" applyFont="1" applyBorder="1"/>
    <xf numFmtId="4" fontId="13" fillId="0" borderId="2" xfId="0" applyNumberFormat="1" applyFont="1" applyFill="1" applyBorder="1"/>
    <xf numFmtId="4" fontId="11" fillId="0" borderId="2" xfId="0" applyNumberFormat="1" applyFont="1" applyBorder="1"/>
    <xf numFmtId="4" fontId="11" fillId="0" borderId="0" xfId="0" applyNumberFormat="1" applyFont="1" applyFill="1"/>
    <xf numFmtId="4" fontId="10" fillId="0" borderId="0" xfId="0" applyNumberFormat="1" applyFont="1" applyFill="1"/>
    <xf numFmtId="0" fontId="17" fillId="0" borderId="0" xfId="0" quotePrefix="1" applyFont="1" applyFill="1"/>
    <xf numFmtId="0" fontId="6" fillId="0" borderId="0" xfId="0" applyFont="1" applyBorder="1"/>
    <xf numFmtId="0" fontId="26" fillId="0" borderId="0" xfId="0" applyFont="1" applyFill="1" applyAlignment="1">
      <alignment horizontal="center"/>
    </xf>
    <xf numFmtId="4" fontId="22" fillId="0" borderId="0" xfId="0" applyNumberFormat="1" applyFont="1" applyFill="1" applyBorder="1"/>
    <xf numFmtId="4" fontId="22" fillId="0" borderId="0" xfId="0" applyNumberFormat="1" applyFont="1"/>
    <xf numFmtId="4" fontId="22" fillId="0" borderId="4" xfId="0" applyNumberFormat="1" applyFont="1" applyBorder="1"/>
    <xf numFmtId="4" fontId="22" fillId="0" borderId="0" xfId="0" applyNumberFormat="1" applyFont="1" applyFill="1"/>
    <xf numFmtId="0" fontId="22" fillId="0" borderId="0" xfId="0" applyFont="1" applyBorder="1"/>
    <xf numFmtId="0" fontId="22" fillId="0" borderId="0" xfId="0" applyFont="1"/>
    <xf numFmtId="0" fontId="25" fillId="0" borderId="0" xfId="0" applyFont="1"/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" fontId="10" fillId="0" borderId="0" xfId="0" applyNumberFormat="1" applyFont="1" applyFill="1" applyBorder="1"/>
    <xf numFmtId="4" fontId="23" fillId="0" borderId="0" xfId="0" applyNumberFormat="1" applyFont="1" applyFill="1"/>
    <xf numFmtId="4" fontId="10" fillId="0" borderId="4" xfId="0" applyNumberFormat="1" applyFont="1" applyFill="1" applyBorder="1"/>
    <xf numFmtId="0" fontId="10" fillId="0" borderId="0" xfId="0" applyFont="1" applyFill="1"/>
    <xf numFmtId="0" fontId="24" fillId="0" borderId="0" xfId="0" applyFont="1" applyFill="1"/>
    <xf numFmtId="0" fontId="26" fillId="0" borderId="6" xfId="0" applyFont="1" applyFill="1" applyBorder="1" applyAlignment="1">
      <alignment horizontal="center"/>
    </xf>
    <xf numFmtId="4" fontId="22" fillId="0" borderId="2" xfId="0" applyNumberFormat="1" applyFont="1" applyFill="1" applyBorder="1"/>
    <xf numFmtId="4" fontId="11" fillId="0" borderId="2" xfId="0" applyNumberFormat="1" applyFont="1" applyFill="1" applyBorder="1" applyAlignment="1">
      <alignment horizontal="right"/>
    </xf>
    <xf numFmtId="4" fontId="22" fillId="0" borderId="3" xfId="0" applyNumberFormat="1" applyFont="1" applyBorder="1"/>
    <xf numFmtId="0" fontId="22" fillId="0" borderId="2" xfId="0" applyFont="1" applyBorder="1"/>
    <xf numFmtId="0" fontId="25" fillId="0" borderId="2" xfId="0" applyFont="1" applyBorder="1"/>
    <xf numFmtId="0" fontId="8" fillId="4" borderId="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4" fontId="22" fillId="0" borderId="9" xfId="0" applyNumberFormat="1" applyFont="1" applyBorder="1"/>
    <xf numFmtId="4" fontId="10" fillId="0" borderId="9" xfId="0" applyNumberFormat="1" applyFont="1" applyFill="1" applyBorder="1"/>
    <xf numFmtId="4" fontId="7" fillId="0" borderId="11" xfId="0" applyNumberFormat="1" applyFont="1" applyBorder="1"/>
    <xf numFmtId="4" fontId="10" fillId="0" borderId="7" xfId="0" applyNumberFormat="1" applyFont="1" applyFill="1" applyBorder="1"/>
    <xf numFmtId="4" fontId="10" fillId="3" borderId="0" xfId="0" applyNumberFormat="1" applyFont="1" applyFill="1" applyBorder="1"/>
    <xf numFmtId="4" fontId="26" fillId="3" borderId="0" xfId="0" applyNumberFormat="1" applyFont="1" applyFill="1" applyBorder="1"/>
    <xf numFmtId="4" fontId="22" fillId="0" borderId="0" xfId="0" applyNumberFormat="1" applyFont="1" applyFill="1" applyBorder="1" applyAlignment="1">
      <alignment horizontal="right"/>
    </xf>
    <xf numFmtId="4" fontId="10" fillId="3" borderId="0" xfId="0" applyNumberFormat="1" applyFont="1" applyFill="1" applyBorder="1" applyAlignment="1">
      <alignment horizontal="right"/>
    </xf>
    <xf numFmtId="4" fontId="26" fillId="3" borderId="0" xfId="0" applyNumberFormat="1" applyFont="1" applyFill="1"/>
    <xf numFmtId="4" fontId="10" fillId="3" borderId="0" xfId="0" applyNumberFormat="1" applyFont="1" applyFill="1"/>
    <xf numFmtId="4" fontId="27" fillId="3" borderId="0" xfId="0" applyNumberFormat="1" applyFont="1" applyFill="1"/>
    <xf numFmtId="4" fontId="26" fillId="3" borderId="4" xfId="0" applyNumberFormat="1" applyFont="1" applyFill="1" applyBorder="1"/>
    <xf numFmtId="0" fontId="26" fillId="3" borderId="0" xfId="0" applyFont="1" applyFill="1"/>
    <xf numFmtId="0" fontId="28" fillId="3" borderId="0" xfId="0" applyFont="1" applyFill="1"/>
    <xf numFmtId="4" fontId="26" fillId="3" borderId="8" xfId="0" applyNumberFormat="1" applyFont="1" applyFill="1" applyBorder="1"/>
    <xf numFmtId="4" fontId="8" fillId="3" borderId="10" xfId="0" applyNumberFormat="1" applyFont="1" applyFill="1" applyBorder="1"/>
    <xf numFmtId="0" fontId="30" fillId="0" borderId="0" xfId="0" applyFont="1" applyAlignment="1">
      <alignment horizontal="right"/>
    </xf>
    <xf numFmtId="0" fontId="6" fillId="0" borderId="0" xfId="0" applyFont="1" applyFill="1"/>
    <xf numFmtId="4" fontId="22" fillId="0" borderId="0" xfId="0" quotePrefix="1" applyNumberFormat="1" applyFont="1"/>
    <xf numFmtId="4" fontId="11" fillId="0" borderId="0" xfId="0" applyNumberFormat="1" applyFont="1" applyFill="1" applyBorder="1"/>
    <xf numFmtId="37" fontId="11" fillId="0" borderId="0" xfId="0" quotePrefix="1" applyNumberFormat="1" applyFont="1" applyFill="1" applyBorder="1" applyAlignment="1">
      <alignment horizontal="left"/>
    </xf>
    <xf numFmtId="4" fontId="11" fillId="0" borderId="4" xfId="0" applyNumberFormat="1" applyFont="1" applyFill="1" applyBorder="1"/>
    <xf numFmtId="4" fontId="11" fillId="0" borderId="0" xfId="0" applyNumberFormat="1" applyFont="1" applyFill="1" applyBorder="1" applyAlignment="1">
      <alignment horizontal="right"/>
    </xf>
    <xf numFmtId="37" fontId="10" fillId="0" borderId="0" xfId="0" quotePrefix="1" applyNumberFormat="1" applyFont="1" applyFill="1" applyBorder="1" applyAlignment="1">
      <alignment horizontal="left"/>
    </xf>
    <xf numFmtId="0" fontId="22" fillId="5" borderId="0" xfId="0" applyFont="1" applyFill="1"/>
    <xf numFmtId="4" fontId="22" fillId="5" borderId="4" xfId="0" applyNumberFormat="1" applyFont="1" applyFill="1" applyBorder="1"/>
    <xf numFmtId="4" fontId="22" fillId="5" borderId="0" xfId="0" applyNumberFormat="1" applyFont="1" applyFill="1"/>
    <xf numFmtId="4" fontId="26" fillId="5" borderId="0" xfId="0" applyNumberFormat="1" applyFont="1" applyFill="1"/>
    <xf numFmtId="4" fontId="11" fillId="5" borderId="2" xfId="0" applyNumberFormat="1" applyFont="1" applyFill="1" applyBorder="1"/>
    <xf numFmtId="4" fontId="10" fillId="5" borderId="0" xfId="0" applyNumberFormat="1" applyFont="1" applyFill="1"/>
    <xf numFmtId="0" fontId="29" fillId="5" borderId="0" xfId="0" applyFont="1" applyFill="1"/>
    <xf numFmtId="0" fontId="0" fillId="5" borderId="0" xfId="0" applyFill="1"/>
    <xf numFmtId="0" fontId="6" fillId="5" borderId="0" xfId="0" applyFont="1" applyFill="1"/>
    <xf numFmtId="0" fontId="19" fillId="5" borderId="0" xfId="0" applyFont="1" applyFill="1"/>
    <xf numFmtId="4" fontId="11" fillId="0" borderId="0" xfId="0" applyNumberFormat="1" applyFont="1" applyBorder="1"/>
    <xf numFmtId="0" fontId="11" fillId="0" borderId="0" xfId="0" applyFont="1"/>
    <xf numFmtId="0" fontId="32" fillId="0" borderId="12" xfId="0" applyFont="1" applyBorder="1" applyAlignment="1">
      <alignment horizontal="left"/>
    </xf>
    <xf numFmtId="43" fontId="32" fillId="0" borderId="12" xfId="2" applyFont="1" applyBorder="1" applyAlignment="1">
      <alignment horizontal="center"/>
    </xf>
    <xf numFmtId="0" fontId="32" fillId="0" borderId="0" xfId="0" applyFont="1" applyAlignment="1">
      <alignment horizontal="center"/>
    </xf>
    <xf numFmtId="0" fontId="0" fillId="0" borderId="12" xfId="0" applyBorder="1"/>
    <xf numFmtId="43" fontId="1" fillId="0" borderId="12" xfId="2" applyFont="1" applyBorder="1"/>
    <xf numFmtId="0" fontId="32" fillId="0" borderId="12" xfId="0" applyFont="1" applyBorder="1"/>
    <xf numFmtId="0" fontId="32" fillId="0" borderId="0" xfId="0" applyFont="1"/>
    <xf numFmtId="43" fontId="1" fillId="0" borderId="0" xfId="2" applyFont="1"/>
    <xf numFmtId="43" fontId="1" fillId="0" borderId="13" xfId="2" applyFont="1" applyBorder="1"/>
    <xf numFmtId="0" fontId="0" fillId="0" borderId="0" xfId="0" applyAlignment="1">
      <alignment horizontal="left" vertical="center"/>
    </xf>
    <xf numFmtId="43" fontId="0" fillId="0" borderId="0" xfId="2" applyFont="1" applyAlignment="1">
      <alignment horizontal="center" vertical="center" wrapText="1"/>
    </xf>
    <xf numFmtId="43" fontId="33" fillId="0" borderId="0" xfId="2" applyFont="1" applyAlignment="1">
      <alignment horizontal="center" vertical="center"/>
    </xf>
    <xf numFmtId="43" fontId="1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2" applyNumberFormat="1" applyFont="1" applyAlignment="1">
      <alignment horizontal="center"/>
    </xf>
    <xf numFmtId="0" fontId="33" fillId="0" borderId="0" xfId="2" applyNumberFormat="1" applyFont="1" applyAlignment="1">
      <alignment horizontal="center"/>
    </xf>
    <xf numFmtId="43" fontId="0" fillId="0" borderId="0" xfId="2" applyFont="1"/>
    <xf numFmtId="0" fontId="0" fillId="0" borderId="0" xfId="2" applyNumberFormat="1" applyFont="1" applyAlignment="1">
      <alignment horizontal="center"/>
    </xf>
    <xf numFmtId="0" fontId="0" fillId="0" borderId="13" xfId="0" applyBorder="1"/>
    <xf numFmtId="0" fontId="1" fillId="0" borderId="13" xfId="2" applyNumberFormat="1" applyFont="1" applyBorder="1" applyAlignment="1">
      <alignment horizontal="center"/>
    </xf>
    <xf numFmtId="0" fontId="33" fillId="0" borderId="13" xfId="2" applyNumberFormat="1" applyFont="1" applyBorder="1" applyAlignment="1">
      <alignment horizontal="center"/>
    </xf>
    <xf numFmtId="43" fontId="0" fillId="0" borderId="0" xfId="2" applyFont="1" applyBorder="1"/>
    <xf numFmtId="43" fontId="0" fillId="0" borderId="4" xfId="0" applyNumberFormat="1" applyBorder="1"/>
    <xf numFmtId="43" fontId="0" fillId="0" borderId="0" xfId="0" applyNumberFormat="1"/>
    <xf numFmtId="43" fontId="0" fillId="0" borderId="14" xfId="0" applyNumberFormat="1" applyBorder="1"/>
    <xf numFmtId="43" fontId="0" fillId="0" borderId="12" xfId="2" applyFont="1" applyBorder="1"/>
    <xf numFmtId="43" fontId="1" fillId="0" borderId="4" xfId="2" applyFont="1" applyBorder="1"/>
  </cellXfs>
  <cellStyles count="7">
    <cellStyle name="Comma 2" xfId="2" xr:uid="{00000000-0005-0000-0000-000000000000}"/>
    <cellStyle name="Comma 3" xfId="3" xr:uid="{00000000-0005-0000-0000-000001000000}"/>
    <cellStyle name="Comma 4" xfId="1" xr:uid="{00000000-0005-0000-0000-000002000000}"/>
    <cellStyle name="Excel Built-in Normal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2"/>
  <sheetViews>
    <sheetView tabSelected="1" topLeftCell="B1" workbookViewId="0">
      <selection activeCell="E23" sqref="E23"/>
    </sheetView>
  </sheetViews>
  <sheetFormatPr defaultRowHeight="15"/>
  <cols>
    <col min="1" max="1" width="40.7109375" style="3" customWidth="1"/>
    <col min="2" max="2" width="4.140625" style="5" customWidth="1"/>
    <col min="3" max="3" width="68.28515625" customWidth="1"/>
    <col min="4" max="5" width="15.7109375" customWidth="1"/>
    <col min="6" max="6" width="15.7109375" style="3" customWidth="1"/>
    <col min="7" max="7" width="0.7109375" style="3" customWidth="1"/>
    <col min="8" max="8" width="15.7109375" style="3" customWidth="1"/>
  </cols>
  <sheetData>
    <row r="1" spans="1:18" ht="27" customHeight="1">
      <c r="A1" s="24" t="s">
        <v>48</v>
      </c>
      <c r="B1" s="7"/>
      <c r="C1" s="8"/>
      <c r="D1" s="37"/>
      <c r="E1" s="37"/>
      <c r="F1" s="37"/>
      <c r="G1" s="37"/>
      <c r="H1" s="37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.75">
      <c r="A2" s="6"/>
      <c r="B2" s="7"/>
      <c r="C2" s="8"/>
      <c r="D2" s="10" t="s">
        <v>2</v>
      </c>
      <c r="E2" s="11" t="s">
        <v>3</v>
      </c>
      <c r="F2" s="59" t="s">
        <v>9</v>
      </c>
      <c r="G2" s="10"/>
      <c r="H2" s="74" t="s">
        <v>9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5.75">
      <c r="B3" s="7"/>
      <c r="C3" s="8"/>
      <c r="D3" s="36"/>
      <c r="E3" s="36"/>
      <c r="F3" s="59">
        <v>2019</v>
      </c>
      <c r="G3" s="36"/>
      <c r="H3" s="75">
        <v>2018</v>
      </c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>
      <c r="A4" s="6"/>
      <c r="B4" s="7"/>
      <c r="C4" s="8"/>
      <c r="D4" s="12" t="s">
        <v>1</v>
      </c>
      <c r="E4" s="13" t="s">
        <v>1</v>
      </c>
      <c r="F4" s="60" t="s">
        <v>1</v>
      </c>
      <c r="G4" s="12"/>
      <c r="H4" s="76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3" customFormat="1" ht="18.75">
      <c r="A5" s="34" t="s">
        <v>8</v>
      </c>
      <c r="B5" s="7"/>
      <c r="C5" s="15" t="s">
        <v>29</v>
      </c>
      <c r="D5" s="51"/>
      <c r="E5" s="51"/>
      <c r="F5" s="61"/>
      <c r="G5" s="68"/>
      <c r="H5" s="6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>
      <c r="A6" s="6"/>
      <c r="B6" s="16">
        <v>1</v>
      </c>
      <c r="C6" s="17" t="s">
        <v>0</v>
      </c>
      <c r="D6" s="52"/>
      <c r="E6" s="52"/>
      <c r="F6" s="82"/>
      <c r="G6" s="69"/>
      <c r="H6" s="63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>
      <c r="A7" s="6"/>
      <c r="B7" s="7"/>
      <c r="C7" s="18" t="s">
        <v>22</v>
      </c>
      <c r="D7" s="96"/>
      <c r="E7" s="96">
        <v>4800</v>
      </c>
      <c r="F7" s="81">
        <v>4800</v>
      </c>
      <c r="G7" s="43"/>
      <c r="H7" s="63">
        <v>4800</v>
      </c>
      <c r="I7" s="2"/>
      <c r="J7" s="35"/>
      <c r="K7" s="2"/>
      <c r="L7" s="2"/>
      <c r="M7" s="2"/>
      <c r="N7" s="2"/>
      <c r="O7" s="2"/>
      <c r="P7" s="2"/>
      <c r="Q7" s="2"/>
      <c r="R7" s="2"/>
    </row>
    <row r="8" spans="1:18" s="1" customFormat="1" ht="15.75">
      <c r="A8" s="6"/>
      <c r="B8" s="7"/>
      <c r="C8" s="18"/>
      <c r="D8" s="52"/>
      <c r="E8" s="52"/>
      <c r="F8" s="82"/>
      <c r="G8" s="69"/>
      <c r="H8" s="63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>
      <c r="A9" s="20" t="s">
        <v>21</v>
      </c>
      <c r="B9" s="16">
        <v>2</v>
      </c>
      <c r="C9" s="100" t="s">
        <v>62</v>
      </c>
      <c r="D9" s="96">
        <v>1004256</v>
      </c>
      <c r="E9" s="96">
        <v>1004256</v>
      </c>
      <c r="F9" s="82"/>
      <c r="G9" s="69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3" customFormat="1" ht="15.75">
      <c r="A10" s="20"/>
      <c r="B10" s="16"/>
      <c r="C10" s="18" t="s">
        <v>4</v>
      </c>
      <c r="D10" s="52"/>
      <c r="E10" s="52"/>
      <c r="F10" s="82"/>
      <c r="G10" s="69"/>
      <c r="H10" s="63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" customFormat="1" ht="15.75">
      <c r="B11" s="29"/>
      <c r="C11" s="97" t="s">
        <v>49</v>
      </c>
      <c r="D11" s="96">
        <v>84000</v>
      </c>
      <c r="E11" s="83"/>
      <c r="F11" s="84"/>
      <c r="G11" s="70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s="3" customFormat="1" ht="15.75">
      <c r="A12" s="20"/>
      <c r="B12" s="29"/>
      <c r="C12" s="97" t="s">
        <v>50</v>
      </c>
      <c r="D12" s="96">
        <v>90000</v>
      </c>
      <c r="E12" s="83"/>
      <c r="F12" s="84"/>
      <c r="G12" s="70"/>
      <c r="H12" s="63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s="3" customFormat="1" ht="15.75">
      <c r="A13" s="20"/>
      <c r="B13" s="29"/>
      <c r="C13" s="97" t="s">
        <v>51</v>
      </c>
      <c r="D13" s="98">
        <v>30000</v>
      </c>
      <c r="E13" s="99">
        <f>SUM(D11:D13)</f>
        <v>204000</v>
      </c>
      <c r="F13" s="84">
        <f>SUM(E9:E13)</f>
        <v>1208256</v>
      </c>
      <c r="G13" s="70"/>
      <c r="H13" s="63">
        <v>1138860</v>
      </c>
      <c r="I13" s="2"/>
      <c r="J13" s="2">
        <f>F13/12</f>
        <v>100688</v>
      </c>
      <c r="K13" s="2"/>
      <c r="L13" s="2"/>
      <c r="M13" s="2"/>
      <c r="N13" s="2"/>
      <c r="O13" s="2"/>
      <c r="P13" s="2"/>
      <c r="Q13" s="2"/>
      <c r="R13" s="2"/>
    </row>
    <row r="14" spans="1:18" s="3" customFormat="1" ht="15.75">
      <c r="A14" s="20"/>
      <c r="B14" s="29"/>
      <c r="C14" s="97"/>
      <c r="D14" s="96"/>
      <c r="E14" s="99"/>
      <c r="F14" s="84"/>
      <c r="G14" s="70"/>
      <c r="H14" s="63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>
      <c r="A15" s="6"/>
      <c r="B15" s="16">
        <v>3</v>
      </c>
      <c r="C15" s="19" t="s">
        <v>5</v>
      </c>
      <c r="D15" s="53"/>
      <c r="E15" s="53"/>
      <c r="F15" s="85"/>
      <c r="G15" s="44"/>
      <c r="H15" s="48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>
      <c r="A16" s="20" t="s">
        <v>34</v>
      </c>
      <c r="B16" s="7"/>
      <c r="C16" s="8" t="s">
        <v>35</v>
      </c>
      <c r="D16" s="30">
        <v>2460</v>
      </c>
      <c r="E16" s="53"/>
      <c r="F16" s="85"/>
      <c r="G16" s="44"/>
      <c r="H16" s="48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>
      <c r="A17" s="6"/>
      <c r="B17" s="7"/>
      <c r="C17" s="101" t="s">
        <v>6</v>
      </c>
      <c r="D17" s="102">
        <v>3550</v>
      </c>
      <c r="E17" s="103"/>
      <c r="F17" s="104"/>
      <c r="G17" s="105"/>
      <c r="H17" s="106">
        <v>6600</v>
      </c>
      <c r="I17" s="107" t="s">
        <v>41</v>
      </c>
      <c r="J17" s="108"/>
      <c r="K17" s="109"/>
      <c r="L17" s="2"/>
      <c r="M17" s="2"/>
      <c r="N17" s="2"/>
      <c r="O17" s="2"/>
      <c r="P17" s="2"/>
      <c r="Q17" s="2"/>
      <c r="R17" s="2"/>
    </row>
    <row r="18" spans="1:18" s="3" customFormat="1" ht="15.75">
      <c r="A18" s="6"/>
      <c r="B18" s="7"/>
      <c r="C18" s="6"/>
      <c r="D18" s="53"/>
      <c r="E18" s="53"/>
      <c r="F18" s="85"/>
      <c r="G18" s="44"/>
      <c r="H18" s="48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>
      <c r="A19" s="6"/>
      <c r="B19" s="7"/>
      <c r="C19" s="15" t="s">
        <v>23</v>
      </c>
      <c r="D19" s="53"/>
      <c r="E19" s="53"/>
      <c r="F19" s="85"/>
      <c r="G19" s="44"/>
      <c r="H19" s="48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>
      <c r="A20" s="6"/>
      <c r="B20" s="16">
        <v>1</v>
      </c>
      <c r="C20" s="17" t="s">
        <v>0</v>
      </c>
      <c r="D20" s="53"/>
      <c r="E20" s="53"/>
      <c r="F20" s="85"/>
      <c r="G20" s="44"/>
      <c r="H20" s="48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>
      <c r="A21" s="6"/>
      <c r="B21" s="7"/>
      <c r="C21" s="18" t="s">
        <v>22</v>
      </c>
      <c r="D21" s="96"/>
      <c r="E21" s="96">
        <v>4800</v>
      </c>
      <c r="F21" s="81">
        <v>4800</v>
      </c>
      <c r="G21" s="43"/>
      <c r="H21" s="63">
        <v>4800</v>
      </c>
      <c r="I21" s="2"/>
      <c r="J21" s="35"/>
      <c r="K21" s="2"/>
      <c r="L21" s="2"/>
      <c r="M21" s="2"/>
      <c r="N21" s="2"/>
      <c r="O21" s="2"/>
      <c r="P21" s="2"/>
      <c r="Q21" s="2"/>
      <c r="R21" s="2"/>
    </row>
    <row r="22" spans="1:18" ht="15.75">
      <c r="A22" s="6"/>
      <c r="B22" s="21"/>
      <c r="C22" s="6"/>
      <c r="D22" s="53"/>
      <c r="E22" s="53"/>
      <c r="F22" s="85"/>
      <c r="G22" s="44"/>
      <c r="H22" s="48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3" customFormat="1" ht="15.75">
      <c r="A23" s="20" t="s">
        <v>21</v>
      </c>
      <c r="B23" s="21">
        <v>2</v>
      </c>
      <c r="C23" s="100" t="s">
        <v>62</v>
      </c>
      <c r="D23" s="53"/>
      <c r="E23" s="30">
        <v>170148</v>
      </c>
      <c r="F23" s="86">
        <v>170148</v>
      </c>
      <c r="G23" s="44"/>
      <c r="H23" s="48">
        <v>186000</v>
      </c>
      <c r="I23" s="2"/>
      <c r="J23" s="2">
        <f>F23/12</f>
        <v>14179</v>
      </c>
      <c r="K23" s="2"/>
      <c r="L23" s="2"/>
      <c r="M23" s="2"/>
      <c r="N23" s="2"/>
      <c r="O23" s="2"/>
      <c r="P23" s="2"/>
      <c r="Q23" s="2"/>
      <c r="R23" s="2"/>
    </row>
    <row r="24" spans="1:18" s="3" customFormat="1" ht="15.75">
      <c r="A24" s="28"/>
      <c r="B24" s="21"/>
      <c r="C24" s="25"/>
      <c r="D24" s="26"/>
      <c r="E24" s="27"/>
      <c r="F24" s="87"/>
      <c r="G24" s="45"/>
      <c r="H24" s="6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6"/>
      <c r="B25" s="16">
        <v>3</v>
      </c>
      <c r="C25" s="19" t="s">
        <v>5</v>
      </c>
      <c r="D25" s="53"/>
      <c r="E25" s="53"/>
      <c r="F25" s="85"/>
      <c r="G25" s="44"/>
      <c r="H25" s="48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>
      <c r="A26" s="20" t="s">
        <v>30</v>
      </c>
      <c r="B26" s="7"/>
      <c r="C26" s="8" t="s">
        <v>7</v>
      </c>
      <c r="D26" s="30">
        <v>640</v>
      </c>
      <c r="E26" s="30"/>
      <c r="F26" s="86"/>
      <c r="G26" s="46"/>
      <c r="H26" s="48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>
      <c r="A27" s="6"/>
      <c r="B27" s="7"/>
      <c r="C27" s="101" t="s">
        <v>6</v>
      </c>
      <c r="D27" s="102">
        <v>1000</v>
      </c>
      <c r="E27" s="103"/>
      <c r="F27" s="106"/>
      <c r="G27" s="105"/>
      <c r="H27" s="106">
        <v>1640</v>
      </c>
      <c r="I27" s="107" t="s">
        <v>41</v>
      </c>
      <c r="J27" s="110"/>
      <c r="K27" s="109"/>
      <c r="L27" s="2"/>
      <c r="M27" s="2"/>
      <c r="N27" s="2"/>
      <c r="O27" s="2"/>
      <c r="P27" s="2"/>
      <c r="Q27" s="2"/>
      <c r="R27" s="2"/>
    </row>
    <row r="28" spans="1:18" ht="15.75">
      <c r="A28" s="32"/>
      <c r="B28" s="33"/>
      <c r="C28" s="32"/>
      <c r="D28" s="54"/>
      <c r="E28" s="54"/>
      <c r="F28" s="88"/>
      <c r="G28" s="71"/>
      <c r="H28" s="65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8.75">
      <c r="A29" s="34" t="s">
        <v>10</v>
      </c>
      <c r="B29" s="7"/>
      <c r="C29" s="15" t="s">
        <v>29</v>
      </c>
      <c r="D29" s="53"/>
      <c r="E29" s="53"/>
      <c r="F29" s="85"/>
      <c r="G29" s="44"/>
      <c r="H29" s="48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>
      <c r="A30" s="93"/>
      <c r="B30" s="16">
        <v>1</v>
      </c>
      <c r="C30" s="22" t="s">
        <v>36</v>
      </c>
      <c r="E30" s="47">
        <v>96480</v>
      </c>
      <c r="F30" s="86">
        <f>+E30</f>
        <v>96480</v>
      </c>
      <c r="G30" s="43"/>
      <c r="H30" s="48">
        <v>103000</v>
      </c>
      <c r="I30" s="2"/>
      <c r="J30" s="35"/>
      <c r="K30" s="2"/>
      <c r="L30" s="2"/>
      <c r="M30" s="2"/>
      <c r="N30" s="2"/>
      <c r="O30" s="2"/>
      <c r="P30" s="2"/>
      <c r="Q30" s="2"/>
      <c r="R30" s="2"/>
    </row>
    <row r="31" spans="1:18" ht="15.75">
      <c r="A31" s="6"/>
      <c r="B31" s="7"/>
      <c r="C31" s="6"/>
      <c r="D31" s="56"/>
      <c r="E31" s="57"/>
      <c r="F31" s="89"/>
      <c r="G31" s="72"/>
      <c r="H31" s="66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>
      <c r="A32" s="6"/>
      <c r="B32" s="7"/>
      <c r="C32" s="15" t="s">
        <v>23</v>
      </c>
      <c r="D32" s="58"/>
      <c r="E32" s="58"/>
      <c r="F32" s="90"/>
      <c r="G32" s="73"/>
      <c r="H32" s="67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0" ht="15.75">
      <c r="A33" s="93"/>
      <c r="B33" s="16">
        <v>1</v>
      </c>
      <c r="C33" s="22" t="s">
        <v>37</v>
      </c>
      <c r="D33" s="55"/>
      <c r="E33" s="30">
        <v>24288</v>
      </c>
      <c r="F33" s="86">
        <f>+E33</f>
        <v>24288</v>
      </c>
      <c r="G33" s="46"/>
      <c r="H33" s="48">
        <v>26000</v>
      </c>
      <c r="I33" s="2"/>
      <c r="J33" s="35"/>
    </row>
    <row r="34" spans="1:10" ht="15.75">
      <c r="A34" s="32"/>
      <c r="B34" s="33"/>
      <c r="C34" s="32"/>
      <c r="D34" s="54"/>
      <c r="E34" s="54"/>
      <c r="F34" s="88"/>
      <c r="G34" s="71"/>
      <c r="H34" s="65"/>
      <c r="I34" s="2"/>
    </row>
    <row r="35" spans="1:10" ht="18.75">
      <c r="A35" s="34" t="s">
        <v>11</v>
      </c>
      <c r="B35" s="29">
        <v>1</v>
      </c>
      <c r="C35" s="41" t="s">
        <v>52</v>
      </c>
      <c r="D35" s="111"/>
      <c r="E35" s="30">
        <v>6900</v>
      </c>
      <c r="F35" s="86">
        <v>7200</v>
      </c>
      <c r="G35" s="46"/>
      <c r="H35" s="48">
        <v>7200</v>
      </c>
      <c r="I35" s="94"/>
      <c r="J35" s="35"/>
    </row>
    <row r="36" spans="1:10" ht="15.75">
      <c r="A36" s="6"/>
      <c r="B36" s="29">
        <v>2</v>
      </c>
      <c r="C36" s="41" t="s">
        <v>53</v>
      </c>
      <c r="D36" s="111"/>
      <c r="E36" s="30">
        <v>23000</v>
      </c>
      <c r="F36" s="86">
        <v>24000</v>
      </c>
      <c r="G36" s="46"/>
      <c r="H36" s="48">
        <v>24000</v>
      </c>
      <c r="I36" s="94"/>
      <c r="J36" s="35"/>
    </row>
    <row r="37" spans="1:10" ht="15.75">
      <c r="A37" s="32"/>
      <c r="B37" s="33"/>
      <c r="C37" s="32"/>
      <c r="D37" s="54"/>
      <c r="E37" s="54"/>
      <c r="F37" s="88"/>
      <c r="G37" s="71"/>
      <c r="H37" s="65"/>
      <c r="I37" s="94"/>
    </row>
    <row r="38" spans="1:10" ht="18.75">
      <c r="A38" s="34" t="s">
        <v>12</v>
      </c>
      <c r="B38" s="16">
        <v>1</v>
      </c>
      <c r="C38" s="8" t="s">
        <v>54</v>
      </c>
      <c r="D38" s="53"/>
      <c r="E38" s="30">
        <v>6000</v>
      </c>
      <c r="F38" s="86">
        <v>6000</v>
      </c>
      <c r="G38" s="46"/>
      <c r="H38" s="48">
        <v>6000</v>
      </c>
      <c r="I38" s="94"/>
      <c r="J38" s="35"/>
    </row>
    <row r="39" spans="1:10" s="3" customFormat="1" ht="15.75">
      <c r="A39" s="14"/>
      <c r="B39" s="16">
        <v>2</v>
      </c>
      <c r="C39" s="8" t="s">
        <v>16</v>
      </c>
      <c r="D39" s="53"/>
      <c r="E39" s="53"/>
      <c r="F39" s="85"/>
      <c r="G39" s="44"/>
      <c r="H39" s="48"/>
      <c r="I39" s="2"/>
    </row>
    <row r="40" spans="1:10" s="3" customFormat="1" ht="15.75">
      <c r="A40" s="14"/>
      <c r="B40" s="16"/>
      <c r="C40" s="22" t="s">
        <v>38</v>
      </c>
      <c r="D40" s="30">
        <v>10800</v>
      </c>
      <c r="E40" s="95"/>
      <c r="F40" s="85"/>
      <c r="G40" s="44"/>
      <c r="H40" s="48"/>
      <c r="I40" s="2"/>
    </row>
    <row r="41" spans="1:10" s="3" customFormat="1" ht="15.75">
      <c r="A41" s="20" t="s">
        <v>24</v>
      </c>
      <c r="B41" s="16"/>
      <c r="C41" s="22" t="s">
        <v>42</v>
      </c>
      <c r="D41" s="30">
        <v>8000</v>
      </c>
      <c r="E41" s="53"/>
      <c r="F41" s="85"/>
      <c r="G41" s="44"/>
      <c r="H41" s="48"/>
      <c r="I41" s="2"/>
    </row>
    <row r="42" spans="1:10" s="3" customFormat="1" ht="15.75">
      <c r="A42" s="20" t="s">
        <v>39</v>
      </c>
      <c r="B42" s="16"/>
      <c r="C42" s="49" t="s">
        <v>31</v>
      </c>
      <c r="D42" s="30">
        <v>0</v>
      </c>
      <c r="E42" s="53"/>
      <c r="F42" s="85"/>
      <c r="G42" s="44"/>
      <c r="H42" s="48"/>
      <c r="I42" s="2"/>
    </row>
    <row r="43" spans="1:10" s="3" customFormat="1" ht="15.75">
      <c r="A43" s="14"/>
      <c r="B43" s="16"/>
      <c r="C43" s="42" t="s">
        <v>27</v>
      </c>
      <c r="D43" s="30">
        <v>8500</v>
      </c>
      <c r="E43" s="53"/>
      <c r="F43" s="85"/>
      <c r="G43" s="44"/>
      <c r="H43" s="48"/>
      <c r="I43" s="2"/>
    </row>
    <row r="44" spans="1:10" s="3" customFormat="1" ht="15.75">
      <c r="A44" s="14"/>
      <c r="B44" s="16"/>
      <c r="C44" s="42" t="s">
        <v>55</v>
      </c>
      <c r="D44" s="31">
        <v>5000</v>
      </c>
      <c r="E44" s="30">
        <f>SUM(D40:D44)</f>
        <v>32300</v>
      </c>
      <c r="F44" s="86">
        <v>33000</v>
      </c>
      <c r="G44" s="46"/>
      <c r="H44" s="48">
        <v>32000</v>
      </c>
      <c r="I44" s="2"/>
      <c r="J44" s="35"/>
    </row>
    <row r="45" spans="1:10" ht="15.75">
      <c r="A45" s="6"/>
      <c r="B45" s="16">
        <v>3</v>
      </c>
      <c r="C45" s="8" t="s">
        <v>15</v>
      </c>
      <c r="D45" s="53"/>
      <c r="E45" s="53"/>
      <c r="F45" s="85"/>
      <c r="G45" s="44"/>
      <c r="H45" s="48"/>
      <c r="I45" s="2"/>
    </row>
    <row r="46" spans="1:10" s="3" customFormat="1" ht="15.75">
      <c r="A46" s="6"/>
      <c r="B46" s="16"/>
      <c r="C46" s="22" t="s">
        <v>43</v>
      </c>
      <c r="D46" s="30">
        <v>2850</v>
      </c>
      <c r="E46" s="53"/>
      <c r="F46" s="85"/>
      <c r="G46" s="44"/>
      <c r="H46" s="48"/>
      <c r="I46" s="2"/>
    </row>
    <row r="47" spans="1:10" s="3" customFormat="1" ht="15.75">
      <c r="A47" s="28" t="s">
        <v>45</v>
      </c>
      <c r="B47" s="16"/>
      <c r="C47" s="22" t="s">
        <v>44</v>
      </c>
      <c r="D47" s="31">
        <v>5500</v>
      </c>
      <c r="E47" s="30">
        <f>SUM(D46:D47)</f>
        <v>8350</v>
      </c>
      <c r="F47" s="86">
        <v>8350</v>
      </c>
      <c r="G47" s="46"/>
      <c r="H47" s="48">
        <v>8200</v>
      </c>
      <c r="I47" s="2"/>
      <c r="J47" s="35"/>
    </row>
    <row r="48" spans="1:10" ht="15.75">
      <c r="A48" s="6"/>
      <c r="B48" s="16">
        <v>4</v>
      </c>
      <c r="C48" s="8" t="s">
        <v>20</v>
      </c>
      <c r="D48" s="53"/>
      <c r="E48" s="30">
        <v>1000</v>
      </c>
      <c r="F48" s="86">
        <v>1000</v>
      </c>
      <c r="G48" s="46"/>
      <c r="H48" s="48">
        <v>1500</v>
      </c>
      <c r="I48" s="2"/>
      <c r="J48" s="35"/>
    </row>
    <row r="49" spans="1:9" ht="15.75">
      <c r="A49" s="6"/>
      <c r="B49" s="16">
        <v>5</v>
      </c>
      <c r="C49" s="8" t="s">
        <v>32</v>
      </c>
      <c r="D49" s="53"/>
      <c r="E49" s="53"/>
      <c r="F49" s="85"/>
      <c r="G49" s="44"/>
      <c r="H49" s="48"/>
      <c r="I49" s="2"/>
    </row>
    <row r="50" spans="1:9" s="3" customFormat="1" ht="15.75">
      <c r="A50" s="6"/>
      <c r="B50" s="16"/>
      <c r="C50" s="22" t="s">
        <v>17</v>
      </c>
      <c r="D50" s="30">
        <v>182</v>
      </c>
      <c r="E50" s="53"/>
      <c r="F50" s="85"/>
      <c r="G50" s="44"/>
      <c r="H50" s="48"/>
      <c r="I50" s="2"/>
    </row>
    <row r="51" spans="1:9" s="3" customFormat="1" ht="15.75">
      <c r="A51" s="20" t="s">
        <v>56</v>
      </c>
      <c r="B51" s="16"/>
      <c r="C51" s="49" t="s">
        <v>18</v>
      </c>
      <c r="D51" s="30">
        <v>0</v>
      </c>
      <c r="E51" s="53"/>
      <c r="F51" s="85"/>
      <c r="G51" s="44"/>
      <c r="H51" s="48"/>
      <c r="I51" s="2"/>
    </row>
    <row r="52" spans="1:9" s="3" customFormat="1" ht="15.75">
      <c r="A52" s="6"/>
      <c r="B52" s="16"/>
      <c r="C52" s="22" t="s">
        <v>57</v>
      </c>
      <c r="D52" s="31">
        <v>5300</v>
      </c>
      <c r="E52" s="30">
        <f>SUM(D50:D52)</f>
        <v>5482</v>
      </c>
      <c r="F52" s="86">
        <v>5500</v>
      </c>
      <c r="G52" s="46"/>
      <c r="H52" s="48">
        <v>5500</v>
      </c>
    </row>
    <row r="53" spans="1:9" ht="15.75">
      <c r="A53" s="6"/>
      <c r="B53" s="16">
        <v>6</v>
      </c>
      <c r="C53" s="41" t="s">
        <v>26</v>
      </c>
      <c r="D53" s="53"/>
      <c r="E53" s="47">
        <v>4000</v>
      </c>
      <c r="F53" s="86">
        <v>4000</v>
      </c>
      <c r="G53" s="43"/>
      <c r="H53" s="48">
        <v>4000</v>
      </c>
      <c r="I53" s="2"/>
    </row>
    <row r="54" spans="1:9" ht="15.75">
      <c r="A54" s="6"/>
      <c r="B54" s="16">
        <v>7</v>
      </c>
      <c r="C54" s="6" t="s">
        <v>13</v>
      </c>
      <c r="D54" s="53"/>
      <c r="E54" s="30">
        <v>5300</v>
      </c>
      <c r="F54" s="86">
        <v>5300</v>
      </c>
      <c r="G54" s="46"/>
      <c r="H54" s="48">
        <v>5300</v>
      </c>
    </row>
    <row r="55" spans="1:9" ht="15.75">
      <c r="A55" s="20" t="s">
        <v>60</v>
      </c>
      <c r="B55" s="16">
        <v>8</v>
      </c>
      <c r="C55" s="6" t="s">
        <v>58</v>
      </c>
      <c r="D55" s="53"/>
      <c r="E55" s="30">
        <v>11200</v>
      </c>
      <c r="F55" s="86">
        <v>12000</v>
      </c>
      <c r="G55" s="46"/>
      <c r="H55" s="48">
        <v>12000</v>
      </c>
      <c r="I55" s="94"/>
    </row>
    <row r="56" spans="1:9" s="3" customFormat="1" ht="15.75">
      <c r="A56" s="32"/>
      <c r="B56" s="33"/>
      <c r="C56" s="32"/>
      <c r="D56" s="54"/>
      <c r="E56" s="54"/>
      <c r="F56" s="88"/>
      <c r="G56" s="71"/>
      <c r="H56" s="65"/>
      <c r="I56" s="2"/>
    </row>
    <row r="57" spans="1:9" s="3" customFormat="1" ht="18.75">
      <c r="A57" s="34" t="s">
        <v>33</v>
      </c>
      <c r="B57" s="7"/>
      <c r="C57" s="15" t="s">
        <v>29</v>
      </c>
      <c r="D57" s="53"/>
      <c r="E57" s="53"/>
      <c r="F57" s="85"/>
      <c r="G57" s="44"/>
      <c r="H57" s="48"/>
      <c r="I57" s="2"/>
    </row>
    <row r="58" spans="1:9" ht="15.75">
      <c r="A58" s="23"/>
      <c r="B58" s="16">
        <v>1</v>
      </c>
      <c r="C58" s="6" t="s">
        <v>46</v>
      </c>
      <c r="D58" s="55"/>
      <c r="E58" s="47">
        <v>20000</v>
      </c>
      <c r="F58" s="86">
        <v>20000</v>
      </c>
      <c r="G58" s="43"/>
      <c r="H58" s="48">
        <v>20000</v>
      </c>
      <c r="I58" s="2"/>
    </row>
    <row r="59" spans="1:9" ht="15.75">
      <c r="A59" s="6"/>
      <c r="B59" s="16">
        <v>2</v>
      </c>
      <c r="C59" s="6" t="s">
        <v>14</v>
      </c>
      <c r="D59" s="55"/>
      <c r="E59" s="47">
        <v>6000</v>
      </c>
      <c r="F59" s="86">
        <v>6000</v>
      </c>
      <c r="G59" s="43"/>
      <c r="H59" s="48">
        <v>6000</v>
      </c>
      <c r="I59" s="2"/>
    </row>
    <row r="60" spans="1:9" ht="15.75">
      <c r="A60" s="6"/>
      <c r="B60" s="16">
        <v>3</v>
      </c>
      <c r="C60" s="6" t="s">
        <v>59</v>
      </c>
      <c r="D60" s="55"/>
      <c r="E60" s="47">
        <v>15000</v>
      </c>
      <c r="F60" s="86">
        <v>15000</v>
      </c>
      <c r="G60" s="43"/>
      <c r="H60" s="48">
        <v>5000</v>
      </c>
      <c r="I60" s="2"/>
    </row>
    <row r="61" spans="1:9" ht="15.75">
      <c r="A61" s="6"/>
      <c r="B61" s="16"/>
      <c r="C61" s="6"/>
      <c r="D61" s="53"/>
      <c r="E61" s="53"/>
      <c r="F61" s="85"/>
      <c r="G61" s="44"/>
      <c r="H61" s="48"/>
      <c r="I61" s="2"/>
    </row>
    <row r="62" spans="1:9" ht="15.75">
      <c r="A62" s="6"/>
      <c r="B62" s="7"/>
      <c r="C62" s="15" t="s">
        <v>23</v>
      </c>
      <c r="D62" s="53"/>
      <c r="E62" s="53"/>
      <c r="F62" s="85"/>
      <c r="G62" s="44"/>
      <c r="H62" s="48"/>
      <c r="I62" s="2"/>
    </row>
    <row r="63" spans="1:9" ht="15.75">
      <c r="A63" s="6"/>
      <c r="B63" s="16">
        <v>1</v>
      </c>
      <c r="C63" s="6" t="s">
        <v>47</v>
      </c>
      <c r="D63" s="53"/>
      <c r="E63" s="30">
        <v>5000</v>
      </c>
      <c r="F63" s="86">
        <v>5000</v>
      </c>
      <c r="G63" s="46"/>
      <c r="H63" s="48">
        <v>4500</v>
      </c>
      <c r="I63" s="2"/>
    </row>
    <row r="64" spans="1:9" ht="15.75">
      <c r="A64" s="6"/>
      <c r="B64" s="16">
        <v>2</v>
      </c>
      <c r="C64" s="6" t="s">
        <v>40</v>
      </c>
      <c r="D64" s="53"/>
      <c r="E64" s="30">
        <v>10000</v>
      </c>
      <c r="F64" s="86">
        <v>10000</v>
      </c>
      <c r="G64" s="46"/>
      <c r="H64" s="48">
        <v>10000</v>
      </c>
      <c r="I64" s="2"/>
    </row>
    <row r="65" spans="1:12" s="3" customFormat="1" ht="15.75">
      <c r="A65" s="6"/>
      <c r="B65" s="16">
        <v>3</v>
      </c>
      <c r="C65" s="6" t="s">
        <v>19</v>
      </c>
      <c r="D65" s="53"/>
      <c r="E65" s="30">
        <v>20000</v>
      </c>
      <c r="F65" s="86">
        <v>20000</v>
      </c>
      <c r="G65" s="46"/>
      <c r="H65" s="48">
        <v>1000</v>
      </c>
      <c r="I65" s="2"/>
    </row>
    <row r="66" spans="1:12" s="3" customFormat="1" ht="15.75">
      <c r="A66" s="6"/>
      <c r="B66" s="29">
        <v>4</v>
      </c>
      <c r="C66" s="112" t="s">
        <v>28</v>
      </c>
      <c r="D66" s="30"/>
      <c r="E66" s="47">
        <v>30000</v>
      </c>
      <c r="F66" s="86">
        <v>30000</v>
      </c>
      <c r="G66" s="43"/>
      <c r="H66" s="48">
        <v>50000</v>
      </c>
      <c r="I66" s="50"/>
    </row>
    <row r="67" spans="1:12" ht="16.5" thickBot="1">
      <c r="A67" s="6"/>
      <c r="B67" s="7"/>
      <c r="C67" s="6"/>
      <c r="D67" s="53"/>
      <c r="E67" s="53"/>
      <c r="F67" s="91"/>
      <c r="G67" s="77"/>
      <c r="H67" s="78"/>
      <c r="I67" s="50"/>
      <c r="K67" s="38" t="s">
        <v>25</v>
      </c>
      <c r="L67" s="39"/>
    </row>
    <row r="68" spans="1:12" ht="16.5" thickBot="1">
      <c r="A68" s="6"/>
      <c r="B68" s="7"/>
      <c r="C68" s="6"/>
      <c r="D68" s="9"/>
      <c r="E68" s="9"/>
      <c r="F68" s="92">
        <f>SUM(F7:F66)</f>
        <v>1721122</v>
      </c>
      <c r="G68" s="79"/>
      <c r="H68" s="80">
        <f>SUM(H7:H67)</f>
        <v>1673900</v>
      </c>
      <c r="I68" s="2"/>
      <c r="K68" s="40" t="s">
        <v>61</v>
      </c>
      <c r="L68" s="39"/>
    </row>
    <row r="69" spans="1:12" ht="15.75">
      <c r="A69" s="6"/>
      <c r="B69" s="7"/>
      <c r="C69" s="6"/>
      <c r="D69" s="9"/>
      <c r="E69" s="9"/>
      <c r="F69" s="9"/>
      <c r="G69" s="9"/>
      <c r="H69" s="9"/>
    </row>
    <row r="70" spans="1:12" ht="15.75">
      <c r="A70" s="6"/>
      <c r="B70" s="7"/>
      <c r="C70" s="6"/>
      <c r="D70" s="9"/>
      <c r="E70" s="9"/>
      <c r="F70" s="9"/>
      <c r="G70" s="9"/>
      <c r="H70" s="9"/>
    </row>
    <row r="71" spans="1:12" ht="15.75">
      <c r="A71" s="6"/>
      <c r="B71" s="7"/>
      <c r="C71" s="6"/>
      <c r="D71" s="9"/>
      <c r="E71" s="9"/>
      <c r="F71" s="9"/>
      <c r="G71" s="9"/>
      <c r="H71" s="9"/>
      <c r="I71" s="2"/>
    </row>
    <row r="72" spans="1:12" ht="15.75">
      <c r="A72" s="6"/>
      <c r="B72" s="7"/>
      <c r="C72" s="6"/>
      <c r="D72" s="9"/>
      <c r="E72" s="9"/>
      <c r="F72" s="9"/>
      <c r="G72" s="9"/>
      <c r="H72" s="9"/>
      <c r="I72" s="2"/>
    </row>
    <row r="73" spans="1:12" ht="15.75">
      <c r="A73" s="6"/>
      <c r="B73" s="7"/>
      <c r="C73" s="6"/>
      <c r="D73" s="9"/>
      <c r="E73" s="9"/>
      <c r="F73" s="9"/>
      <c r="G73" s="9"/>
      <c r="H73" s="9"/>
      <c r="I73" s="2"/>
    </row>
    <row r="74" spans="1:12" ht="15.75">
      <c r="A74" s="6"/>
      <c r="B74" s="7"/>
      <c r="C74" s="6"/>
      <c r="D74" s="9"/>
      <c r="E74" s="9"/>
      <c r="F74" s="9"/>
      <c r="G74" s="9"/>
      <c r="H74" s="9"/>
      <c r="I74" s="2"/>
    </row>
    <row r="75" spans="1:12" ht="15.75">
      <c r="A75" s="6"/>
      <c r="B75" s="7"/>
      <c r="C75" s="6"/>
      <c r="D75" s="9"/>
      <c r="E75" s="9"/>
      <c r="F75" s="9"/>
      <c r="G75" s="9"/>
      <c r="H75" s="9"/>
      <c r="I75" s="2"/>
    </row>
    <row r="76" spans="1:12" ht="15.75">
      <c r="A76" s="6"/>
      <c r="B76" s="7"/>
      <c r="C76" s="6"/>
      <c r="D76" s="9"/>
      <c r="E76" s="9"/>
      <c r="F76" s="9"/>
      <c r="G76" s="9"/>
      <c r="H76" s="9"/>
      <c r="I76" s="2"/>
    </row>
    <row r="77" spans="1:12" ht="15.75">
      <c r="A77" s="6"/>
      <c r="B77" s="7"/>
      <c r="C77" s="6"/>
      <c r="D77" s="9"/>
      <c r="E77" s="9"/>
      <c r="F77" s="9"/>
      <c r="G77" s="9"/>
      <c r="H77" s="9"/>
      <c r="I77" s="2"/>
    </row>
    <row r="78" spans="1:12" ht="15.75">
      <c r="A78" s="6"/>
      <c r="B78" s="7"/>
      <c r="C78" s="6"/>
      <c r="D78" s="9"/>
      <c r="E78" s="9"/>
      <c r="F78" s="9"/>
      <c r="G78" s="9"/>
      <c r="H78" s="9"/>
      <c r="I78" s="2"/>
    </row>
    <row r="79" spans="1:12" ht="15.75">
      <c r="A79" s="6"/>
      <c r="B79" s="7"/>
      <c r="C79" s="6"/>
      <c r="D79" s="9"/>
      <c r="E79" s="9"/>
      <c r="F79" s="9"/>
      <c r="G79" s="9"/>
      <c r="H79" s="9"/>
      <c r="I79" s="2"/>
    </row>
    <row r="80" spans="1:12" ht="15.75">
      <c r="A80" s="6"/>
      <c r="B80" s="7"/>
      <c r="C80" s="6"/>
      <c r="D80" s="9"/>
      <c r="E80" s="9"/>
      <c r="F80" s="9"/>
      <c r="G80" s="9"/>
      <c r="H80" s="9"/>
      <c r="I80" s="2"/>
    </row>
    <row r="81" spans="1:9" ht="15.75">
      <c r="A81" s="6"/>
      <c r="B81" s="7"/>
      <c r="C81" s="6"/>
      <c r="D81" s="9"/>
      <c r="E81" s="9"/>
      <c r="F81" s="9"/>
      <c r="G81" s="9"/>
      <c r="H81" s="9"/>
      <c r="I81" s="2"/>
    </row>
    <row r="82" spans="1:9" ht="15.75">
      <c r="A82" s="6"/>
      <c r="B82" s="7"/>
      <c r="C82" s="6"/>
      <c r="D82" s="9"/>
      <c r="E82" s="9"/>
      <c r="F82" s="9"/>
      <c r="G82" s="9"/>
      <c r="H82" s="9"/>
      <c r="I82" s="2"/>
    </row>
    <row r="83" spans="1:9" ht="15.75">
      <c r="A83" s="6"/>
      <c r="B83" s="7"/>
      <c r="C83" s="6"/>
      <c r="D83" s="9"/>
      <c r="E83" s="9"/>
      <c r="F83" s="9"/>
      <c r="G83" s="9"/>
      <c r="H83" s="9"/>
      <c r="I83" s="2"/>
    </row>
    <row r="84" spans="1:9" ht="15.75">
      <c r="A84" s="6"/>
      <c r="B84" s="7"/>
      <c r="C84" s="6"/>
      <c r="D84" s="9"/>
      <c r="E84" s="9"/>
      <c r="F84" s="9"/>
      <c r="G84" s="9"/>
      <c r="H84" s="9"/>
      <c r="I84" s="2"/>
    </row>
    <row r="85" spans="1:9" ht="15.75">
      <c r="A85" s="6"/>
      <c r="B85" s="7"/>
      <c r="C85" s="6"/>
      <c r="D85" s="9"/>
      <c r="E85" s="9"/>
      <c r="F85" s="9"/>
      <c r="G85" s="9"/>
      <c r="H85" s="9"/>
      <c r="I85" s="2"/>
    </row>
    <row r="86" spans="1:9" ht="15.75">
      <c r="A86" s="6"/>
      <c r="B86" s="7"/>
      <c r="C86" s="6"/>
      <c r="D86" s="9"/>
      <c r="E86" s="9"/>
      <c r="F86" s="9"/>
      <c r="G86" s="9"/>
      <c r="H86" s="9"/>
      <c r="I86" s="2"/>
    </row>
    <row r="87" spans="1:9" ht="15.75">
      <c r="A87" s="6"/>
      <c r="B87" s="7"/>
      <c r="C87" s="6"/>
      <c r="D87" s="9"/>
      <c r="E87" s="9"/>
      <c r="F87" s="9"/>
      <c r="G87" s="9"/>
      <c r="H87" s="9"/>
      <c r="I87" s="2"/>
    </row>
    <row r="88" spans="1:9" ht="15.75">
      <c r="A88" s="6"/>
      <c r="B88" s="7"/>
      <c r="C88" s="6"/>
      <c r="D88" s="9"/>
      <c r="E88" s="9"/>
      <c r="F88" s="9"/>
      <c r="G88" s="9"/>
      <c r="H88" s="9"/>
      <c r="I88" s="2"/>
    </row>
    <row r="89" spans="1:9" ht="15.75">
      <c r="A89" s="6"/>
      <c r="B89" s="7"/>
      <c r="C89" s="6"/>
      <c r="D89" s="9"/>
      <c r="E89" s="9"/>
      <c r="F89" s="9"/>
      <c r="G89" s="9"/>
      <c r="H89" s="9"/>
      <c r="I89" s="2"/>
    </row>
    <row r="90" spans="1:9" ht="15.75">
      <c r="A90" s="6"/>
      <c r="B90" s="7"/>
      <c r="C90" s="6"/>
      <c r="D90" s="9"/>
      <c r="E90" s="9"/>
      <c r="F90" s="9"/>
      <c r="G90" s="9"/>
      <c r="H90" s="9"/>
      <c r="I90" s="2"/>
    </row>
    <row r="91" spans="1:9" ht="15.75">
      <c r="A91" s="6"/>
      <c r="B91" s="7"/>
      <c r="C91" s="6"/>
      <c r="D91" s="9"/>
      <c r="E91" s="9"/>
      <c r="F91" s="9"/>
      <c r="G91" s="9"/>
      <c r="H91" s="9"/>
      <c r="I91" s="2"/>
    </row>
    <row r="92" spans="1:9" ht="15.75">
      <c r="A92" s="6"/>
      <c r="B92" s="7"/>
      <c r="C92" s="6"/>
      <c r="D92" s="9"/>
      <c r="E92" s="9"/>
      <c r="F92" s="9"/>
      <c r="G92" s="9"/>
      <c r="H92" s="9"/>
      <c r="I92" s="2"/>
    </row>
    <row r="93" spans="1:9" ht="15.75">
      <c r="A93" s="6"/>
      <c r="B93" s="7"/>
      <c r="C93" s="6"/>
      <c r="D93" s="9"/>
      <c r="E93" s="9"/>
      <c r="F93" s="9"/>
      <c r="G93" s="9"/>
      <c r="H93" s="9"/>
      <c r="I93" s="2"/>
    </row>
    <row r="94" spans="1:9" ht="15.75">
      <c r="A94" s="6"/>
      <c r="B94" s="7"/>
      <c r="C94" s="6"/>
      <c r="D94" s="9"/>
      <c r="E94" s="9"/>
      <c r="F94" s="9"/>
      <c r="G94" s="9"/>
      <c r="H94" s="9"/>
      <c r="I94" s="2"/>
    </row>
    <row r="95" spans="1:9" ht="15.75">
      <c r="A95" s="6"/>
      <c r="B95" s="7"/>
      <c r="C95" s="6"/>
      <c r="D95" s="9"/>
      <c r="E95" s="9"/>
      <c r="F95" s="9"/>
      <c r="G95" s="9"/>
      <c r="H95" s="9"/>
      <c r="I95" s="2"/>
    </row>
    <row r="96" spans="1:9" ht="15.75">
      <c r="A96" s="6"/>
      <c r="B96" s="7"/>
      <c r="C96" s="6"/>
      <c r="D96" s="9"/>
      <c r="E96" s="9"/>
      <c r="F96" s="9"/>
      <c r="G96" s="9"/>
      <c r="H96" s="9"/>
      <c r="I96" s="2"/>
    </row>
    <row r="97" spans="1:9" ht="15.75">
      <c r="A97" s="6"/>
      <c r="B97" s="7"/>
      <c r="C97" s="6"/>
      <c r="D97" s="9"/>
      <c r="E97" s="9"/>
      <c r="F97" s="9"/>
      <c r="G97" s="9"/>
      <c r="H97" s="9"/>
      <c r="I97" s="2"/>
    </row>
    <row r="98" spans="1:9" ht="15.75">
      <c r="A98" s="6"/>
      <c r="B98" s="7"/>
      <c r="C98" s="6"/>
      <c r="D98" s="9"/>
      <c r="E98" s="9"/>
      <c r="F98" s="9"/>
      <c r="G98" s="9"/>
      <c r="H98" s="9"/>
      <c r="I98" s="2"/>
    </row>
    <row r="99" spans="1:9" ht="15.75">
      <c r="A99" s="6"/>
      <c r="B99" s="7"/>
      <c r="C99" s="6"/>
      <c r="D99" s="9"/>
      <c r="E99" s="9"/>
      <c r="F99" s="9"/>
      <c r="G99" s="9"/>
      <c r="H99" s="9"/>
      <c r="I99" s="2"/>
    </row>
    <row r="100" spans="1:9" ht="15.75">
      <c r="A100" s="6"/>
      <c r="B100" s="7"/>
      <c r="C100" s="6"/>
      <c r="D100" s="9"/>
      <c r="E100" s="9"/>
      <c r="F100" s="9"/>
      <c r="G100" s="9"/>
      <c r="H100" s="9"/>
      <c r="I100" s="2"/>
    </row>
    <row r="101" spans="1:9" ht="15.75">
      <c r="A101" s="6"/>
      <c r="B101" s="7"/>
      <c r="C101" s="6"/>
      <c r="D101" s="9"/>
      <c r="E101" s="9"/>
      <c r="F101" s="9"/>
      <c r="G101" s="9"/>
      <c r="H101" s="9"/>
      <c r="I101" s="2"/>
    </row>
    <row r="102" spans="1:9" ht="15.75">
      <c r="A102" s="6"/>
      <c r="B102" s="7"/>
      <c r="C102" s="6"/>
      <c r="D102" s="9"/>
      <c r="E102" s="9"/>
      <c r="F102" s="9"/>
      <c r="G102" s="9"/>
      <c r="H102" s="9"/>
      <c r="I102" s="2"/>
    </row>
    <row r="103" spans="1:9" ht="15.75">
      <c r="A103" s="6"/>
      <c r="B103" s="7"/>
      <c r="C103" s="6"/>
      <c r="D103" s="9"/>
      <c r="E103" s="9"/>
      <c r="F103" s="9"/>
      <c r="G103" s="9"/>
      <c r="H103" s="9"/>
      <c r="I103" s="2"/>
    </row>
    <row r="104" spans="1:9" ht="15.75">
      <c r="A104" s="6"/>
      <c r="B104" s="7"/>
      <c r="C104" s="6"/>
      <c r="D104" s="9"/>
      <c r="E104" s="9"/>
      <c r="F104" s="9"/>
      <c r="G104" s="9"/>
      <c r="H104" s="9"/>
      <c r="I104" s="2"/>
    </row>
    <row r="105" spans="1:9" ht="15.75">
      <c r="A105" s="6"/>
      <c r="B105" s="7"/>
      <c r="C105" s="6"/>
      <c r="D105" s="9"/>
      <c r="E105" s="9"/>
      <c r="F105" s="9"/>
      <c r="G105" s="9"/>
      <c r="H105" s="9"/>
      <c r="I105" s="2"/>
    </row>
    <row r="106" spans="1:9" ht="15.75">
      <c r="A106" s="6"/>
      <c r="B106" s="7"/>
      <c r="C106" s="6"/>
      <c r="D106" s="9"/>
      <c r="E106" s="9"/>
      <c r="F106" s="9"/>
      <c r="G106" s="9"/>
      <c r="H106" s="9"/>
      <c r="I106" s="2"/>
    </row>
    <row r="107" spans="1:9" ht="15.75">
      <c r="A107" s="6"/>
      <c r="B107" s="7"/>
      <c r="C107" s="6"/>
      <c r="D107" s="9"/>
      <c r="E107" s="9"/>
      <c r="F107" s="9"/>
      <c r="G107" s="9"/>
      <c r="H107" s="9"/>
      <c r="I107" s="2"/>
    </row>
    <row r="108" spans="1:9" ht="15.75">
      <c r="A108" s="6"/>
      <c r="B108" s="7"/>
      <c r="C108" s="6"/>
      <c r="D108" s="9"/>
      <c r="E108" s="9"/>
      <c r="F108" s="9"/>
      <c r="G108" s="9"/>
      <c r="H108" s="9"/>
      <c r="I108" s="2"/>
    </row>
    <row r="109" spans="1:9" ht="15.75">
      <c r="A109" s="6"/>
      <c r="B109" s="7"/>
      <c r="C109" s="6"/>
      <c r="D109" s="9"/>
      <c r="E109" s="9"/>
      <c r="F109" s="9"/>
      <c r="G109" s="9"/>
      <c r="H109" s="9"/>
      <c r="I109" s="2"/>
    </row>
    <row r="110" spans="1:9" ht="15.75">
      <c r="A110" s="6"/>
      <c r="B110" s="7"/>
      <c r="C110" s="6"/>
      <c r="D110" s="9"/>
      <c r="E110" s="9"/>
      <c r="F110" s="9"/>
      <c r="G110" s="9"/>
      <c r="H110" s="9"/>
      <c r="I110" s="2"/>
    </row>
    <row r="111" spans="1:9" ht="15.75">
      <c r="A111" s="6"/>
      <c r="B111" s="7"/>
      <c r="C111" s="6"/>
      <c r="D111" s="9"/>
      <c r="E111" s="9"/>
      <c r="F111" s="9"/>
      <c r="G111" s="9"/>
      <c r="H111" s="9"/>
      <c r="I111" s="2"/>
    </row>
    <row r="112" spans="1:9" ht="15.75">
      <c r="A112" s="6"/>
      <c r="B112" s="7"/>
      <c r="C112" s="6"/>
      <c r="D112" s="9"/>
      <c r="E112" s="9"/>
      <c r="F112" s="9"/>
      <c r="G112" s="9"/>
      <c r="H112" s="9"/>
      <c r="I112" s="2"/>
    </row>
    <row r="113" spans="1:9" ht="15.75">
      <c r="A113" s="6"/>
      <c r="B113" s="7"/>
      <c r="C113" s="6"/>
      <c r="D113" s="9"/>
      <c r="E113" s="9"/>
      <c r="F113" s="9"/>
      <c r="G113" s="9"/>
      <c r="H113" s="9"/>
      <c r="I113" s="2"/>
    </row>
    <row r="114" spans="1:9" ht="15.75">
      <c r="A114" s="6"/>
      <c r="B114" s="7"/>
      <c r="C114" s="6"/>
      <c r="D114" s="9"/>
      <c r="E114" s="9"/>
      <c r="F114" s="9"/>
      <c r="G114" s="9"/>
      <c r="H114" s="9"/>
      <c r="I114" s="2"/>
    </row>
    <row r="115" spans="1:9" ht="15.75">
      <c r="A115" s="6"/>
      <c r="B115" s="7"/>
      <c r="C115" s="6"/>
      <c r="D115" s="9"/>
      <c r="E115" s="9"/>
      <c r="F115" s="9"/>
      <c r="G115" s="9"/>
      <c r="H115" s="9"/>
      <c r="I115" s="2"/>
    </row>
    <row r="116" spans="1:9" ht="15.75">
      <c r="A116" s="6"/>
      <c r="B116" s="7"/>
      <c r="C116" s="6"/>
      <c r="D116" s="9"/>
      <c r="E116" s="9"/>
      <c r="F116" s="9"/>
      <c r="G116" s="9"/>
      <c r="H116" s="9"/>
      <c r="I116" s="2"/>
    </row>
    <row r="117" spans="1:9" ht="15.75">
      <c r="A117" s="6"/>
      <c r="B117" s="7"/>
      <c r="C117" s="6"/>
      <c r="D117" s="9"/>
      <c r="E117" s="9"/>
      <c r="F117" s="9"/>
      <c r="G117" s="9"/>
      <c r="H117" s="9"/>
      <c r="I117" s="2"/>
    </row>
    <row r="118" spans="1:9" ht="15.75">
      <c r="A118" s="6"/>
      <c r="B118" s="7"/>
      <c r="C118" s="6"/>
      <c r="D118" s="9"/>
      <c r="E118" s="9"/>
      <c r="F118" s="9"/>
      <c r="G118" s="9"/>
      <c r="H118" s="9"/>
      <c r="I118" s="2"/>
    </row>
    <row r="119" spans="1:9" ht="15.75">
      <c r="A119" s="6"/>
      <c r="B119" s="7"/>
      <c r="C119" s="6"/>
      <c r="D119" s="9"/>
      <c r="E119" s="9"/>
      <c r="F119" s="9"/>
      <c r="G119" s="9"/>
      <c r="H119" s="9"/>
      <c r="I119" s="2"/>
    </row>
    <row r="120" spans="1:9" ht="15.75">
      <c r="A120" s="6"/>
      <c r="B120" s="7"/>
      <c r="C120" s="6"/>
      <c r="D120" s="9"/>
      <c r="E120" s="9"/>
      <c r="F120" s="9"/>
      <c r="G120" s="9"/>
      <c r="H120" s="9"/>
      <c r="I120" s="2"/>
    </row>
    <row r="121" spans="1:9" ht="15.75">
      <c r="A121" s="6"/>
      <c r="B121" s="7"/>
      <c r="C121" s="6"/>
      <c r="D121" s="9"/>
      <c r="E121" s="9"/>
      <c r="F121" s="9"/>
      <c r="G121" s="9"/>
      <c r="H121" s="9"/>
      <c r="I121" s="2"/>
    </row>
    <row r="122" spans="1:9" ht="15.75">
      <c r="A122" s="6"/>
      <c r="B122" s="7"/>
      <c r="C122" s="6"/>
      <c r="D122" s="9"/>
      <c r="E122" s="9"/>
      <c r="F122" s="9"/>
      <c r="G122" s="9"/>
      <c r="H122" s="9"/>
      <c r="I122" s="2"/>
    </row>
    <row r="123" spans="1:9" ht="15.75">
      <c r="A123" s="6"/>
      <c r="B123" s="7"/>
      <c r="C123" s="6"/>
      <c r="D123" s="9"/>
      <c r="E123" s="9"/>
      <c r="F123" s="9"/>
      <c r="G123" s="9"/>
      <c r="H123" s="9"/>
      <c r="I123" s="2"/>
    </row>
    <row r="124" spans="1:9" ht="15.75">
      <c r="A124" s="6"/>
      <c r="B124" s="7"/>
      <c r="C124" s="6"/>
      <c r="D124" s="9"/>
      <c r="E124" s="9"/>
      <c r="F124" s="9"/>
      <c r="G124" s="9"/>
      <c r="H124" s="9"/>
      <c r="I124" s="2"/>
    </row>
    <row r="125" spans="1:9" ht="15.75">
      <c r="A125" s="6"/>
      <c r="B125" s="7"/>
      <c r="C125" s="6"/>
      <c r="D125" s="9"/>
      <c r="E125" s="9"/>
      <c r="F125" s="9"/>
      <c r="G125" s="9"/>
      <c r="H125" s="9"/>
      <c r="I125" s="2"/>
    </row>
    <row r="126" spans="1:9" ht="15.75">
      <c r="A126" s="6"/>
      <c r="B126" s="7"/>
      <c r="C126" s="6"/>
      <c r="D126" s="9"/>
      <c r="E126" s="9"/>
      <c r="F126" s="9"/>
      <c r="G126" s="9"/>
      <c r="H126" s="9"/>
      <c r="I126" s="2"/>
    </row>
    <row r="127" spans="1:9" ht="15.75">
      <c r="A127" s="6"/>
      <c r="B127" s="7"/>
      <c r="C127" s="6"/>
      <c r="D127" s="9"/>
      <c r="E127" s="9"/>
      <c r="F127" s="9"/>
      <c r="G127" s="9"/>
      <c r="H127" s="9"/>
      <c r="I127" s="2"/>
    </row>
    <row r="128" spans="1:9" ht="15.75">
      <c r="A128" s="6"/>
      <c r="B128" s="7"/>
      <c r="C128" s="6"/>
      <c r="D128" s="9"/>
      <c r="E128" s="9"/>
      <c r="F128" s="9"/>
      <c r="G128" s="9"/>
      <c r="H128" s="9"/>
      <c r="I128" s="2"/>
    </row>
    <row r="129" spans="1:9" ht="15.75">
      <c r="A129" s="6"/>
      <c r="B129" s="7"/>
      <c r="C129" s="6"/>
      <c r="D129" s="9"/>
      <c r="E129" s="9"/>
      <c r="F129" s="9"/>
      <c r="G129" s="9"/>
      <c r="H129" s="9"/>
      <c r="I129" s="2"/>
    </row>
    <row r="130" spans="1:9" ht="15.75">
      <c r="A130" s="6"/>
      <c r="B130" s="7"/>
      <c r="C130" s="6"/>
      <c r="D130" s="9"/>
      <c r="E130" s="9"/>
      <c r="F130" s="9"/>
      <c r="G130" s="9"/>
      <c r="H130" s="9"/>
      <c r="I130" s="2"/>
    </row>
    <row r="131" spans="1:9" ht="15.75">
      <c r="A131" s="6"/>
      <c r="B131" s="7"/>
      <c r="C131" s="6"/>
      <c r="D131" s="9"/>
      <c r="E131" s="9"/>
      <c r="F131" s="9"/>
      <c r="G131" s="9"/>
      <c r="H131" s="9"/>
      <c r="I131" s="2"/>
    </row>
    <row r="132" spans="1:9" ht="15.75">
      <c r="A132" s="6"/>
      <c r="B132" s="7"/>
      <c r="C132" s="6"/>
      <c r="D132" s="9"/>
      <c r="E132" s="9"/>
      <c r="F132" s="9"/>
      <c r="G132" s="9"/>
      <c r="H132" s="9"/>
      <c r="I132" s="2"/>
    </row>
    <row r="133" spans="1:9" ht="15.75">
      <c r="A133" s="6"/>
      <c r="B133" s="7"/>
      <c r="C133" s="6"/>
      <c r="D133" s="9"/>
      <c r="E133" s="9"/>
      <c r="F133" s="9"/>
      <c r="G133" s="9"/>
      <c r="H133" s="9"/>
      <c r="I133" s="2"/>
    </row>
    <row r="134" spans="1:9" ht="15.75">
      <c r="A134" s="6"/>
      <c r="B134" s="7"/>
      <c r="C134" s="6"/>
      <c r="D134" s="9"/>
      <c r="E134" s="9"/>
      <c r="F134" s="9"/>
      <c r="G134" s="9"/>
      <c r="H134" s="9"/>
      <c r="I134" s="2"/>
    </row>
    <row r="135" spans="1:9" ht="15.75">
      <c r="A135" s="6"/>
      <c r="B135" s="7"/>
      <c r="C135" s="6"/>
      <c r="D135" s="9"/>
      <c r="E135" s="9"/>
      <c r="F135" s="9"/>
      <c r="G135" s="9"/>
      <c r="H135" s="9"/>
      <c r="I135" s="2"/>
    </row>
    <row r="136" spans="1:9" ht="15.75">
      <c r="A136" s="6"/>
      <c r="B136" s="7"/>
      <c r="C136" s="6"/>
      <c r="D136" s="9"/>
      <c r="E136" s="9"/>
      <c r="F136" s="9"/>
      <c r="G136" s="9"/>
      <c r="H136" s="9"/>
      <c r="I136" s="2"/>
    </row>
    <row r="137" spans="1:9" ht="15.75">
      <c r="A137" s="6"/>
      <c r="B137" s="7"/>
      <c r="C137" s="6"/>
      <c r="D137" s="9"/>
      <c r="E137" s="9"/>
      <c r="F137" s="9"/>
      <c r="G137" s="9"/>
      <c r="H137" s="9"/>
      <c r="I137" s="2"/>
    </row>
    <row r="138" spans="1:9" ht="15.75">
      <c r="A138" s="6"/>
      <c r="B138" s="7"/>
      <c r="C138" s="6"/>
      <c r="D138" s="9"/>
      <c r="E138" s="9"/>
      <c r="F138" s="9"/>
      <c r="G138" s="9"/>
      <c r="H138" s="9"/>
      <c r="I138" s="2"/>
    </row>
    <row r="139" spans="1:9" ht="15.75">
      <c r="A139" s="6"/>
      <c r="B139" s="7"/>
      <c r="C139" s="6"/>
      <c r="D139" s="9"/>
      <c r="E139" s="9"/>
      <c r="F139" s="9"/>
      <c r="G139" s="9"/>
      <c r="H139" s="9"/>
      <c r="I139" s="2"/>
    </row>
    <row r="140" spans="1:9" ht="15.75">
      <c r="A140" s="6"/>
      <c r="B140" s="7"/>
      <c r="C140" s="6"/>
      <c r="D140" s="9"/>
      <c r="E140" s="9"/>
      <c r="F140" s="9"/>
      <c r="G140" s="9"/>
      <c r="H140" s="9"/>
      <c r="I140" s="2"/>
    </row>
    <row r="141" spans="1:9" ht="15.75">
      <c r="A141" s="6"/>
      <c r="B141" s="7"/>
      <c r="C141" s="6"/>
      <c r="D141" s="9"/>
      <c r="E141" s="9"/>
      <c r="F141" s="9"/>
      <c r="G141" s="9"/>
      <c r="H141" s="9"/>
      <c r="I141" s="2"/>
    </row>
    <row r="142" spans="1:9" ht="15.75">
      <c r="A142" s="6"/>
      <c r="B142" s="7"/>
      <c r="C142" s="6"/>
      <c r="D142" s="9"/>
      <c r="E142" s="9"/>
      <c r="F142" s="9"/>
      <c r="G142" s="9"/>
      <c r="H142" s="9"/>
      <c r="I142" s="2"/>
    </row>
    <row r="143" spans="1:9" ht="15.75">
      <c r="A143" s="6"/>
      <c r="B143" s="7"/>
      <c r="C143" s="6"/>
      <c r="D143" s="9"/>
      <c r="E143" s="9"/>
      <c r="F143" s="9"/>
      <c r="G143" s="9"/>
      <c r="H143" s="9"/>
      <c r="I143" s="2"/>
    </row>
    <row r="144" spans="1:9" ht="15.75">
      <c r="A144" s="6"/>
      <c r="B144" s="7"/>
      <c r="C144" s="6"/>
      <c r="D144" s="9"/>
      <c r="E144" s="9"/>
      <c r="F144" s="9"/>
      <c r="G144" s="9"/>
      <c r="H144" s="9"/>
      <c r="I144" s="2"/>
    </row>
    <row r="145" spans="1:9" ht="15.75">
      <c r="A145" s="6"/>
      <c r="B145" s="7"/>
      <c r="C145" s="6"/>
      <c r="D145" s="9"/>
      <c r="E145" s="9"/>
      <c r="F145" s="9"/>
      <c r="G145" s="9"/>
      <c r="H145" s="9"/>
      <c r="I145" s="2"/>
    </row>
    <row r="146" spans="1:9" ht="15.75">
      <c r="A146" s="6"/>
      <c r="B146" s="7"/>
      <c r="C146" s="6"/>
      <c r="D146" s="9"/>
      <c r="E146" s="9"/>
      <c r="F146" s="9"/>
      <c r="G146" s="9"/>
      <c r="H146" s="9"/>
      <c r="I146" s="2"/>
    </row>
    <row r="147" spans="1:9" ht="15.75">
      <c r="A147" s="6"/>
      <c r="B147" s="7"/>
      <c r="C147" s="6"/>
      <c r="D147" s="9"/>
      <c r="E147" s="9"/>
      <c r="F147" s="9"/>
      <c r="G147" s="9"/>
      <c r="H147" s="9"/>
      <c r="I147" s="2"/>
    </row>
    <row r="148" spans="1:9" ht="15.75">
      <c r="A148" s="6"/>
      <c r="B148" s="7"/>
      <c r="C148" s="6"/>
      <c r="D148" s="9"/>
      <c r="E148" s="9"/>
      <c r="F148" s="9"/>
      <c r="G148" s="9"/>
      <c r="H148" s="9"/>
      <c r="I148" s="2"/>
    </row>
    <row r="149" spans="1:9" ht="15.75">
      <c r="A149" s="6"/>
      <c r="B149" s="7"/>
      <c r="C149" s="6"/>
      <c r="D149" s="9"/>
      <c r="E149" s="9"/>
      <c r="F149" s="9"/>
      <c r="G149" s="9"/>
      <c r="H149" s="9"/>
      <c r="I149" s="2"/>
    </row>
    <row r="150" spans="1:9" ht="15.75">
      <c r="A150" s="6"/>
      <c r="B150" s="7"/>
      <c r="C150" s="6"/>
      <c r="D150" s="9"/>
      <c r="E150" s="9"/>
      <c r="F150" s="9"/>
      <c r="G150" s="9"/>
      <c r="H150" s="9"/>
      <c r="I150" s="2"/>
    </row>
    <row r="151" spans="1:9" ht="15.75">
      <c r="A151" s="6"/>
      <c r="B151" s="7"/>
      <c r="C151" s="6"/>
      <c r="D151" s="9"/>
      <c r="E151" s="9"/>
      <c r="F151" s="9"/>
      <c r="G151" s="9"/>
      <c r="H151" s="9"/>
      <c r="I151" s="2"/>
    </row>
    <row r="152" spans="1:9" ht="15.75">
      <c r="A152" s="6"/>
      <c r="B152" s="7"/>
      <c r="C152" s="6"/>
      <c r="D152" s="9"/>
      <c r="E152" s="9"/>
      <c r="F152" s="9"/>
      <c r="G152" s="9"/>
      <c r="H152" s="9"/>
      <c r="I152" s="2"/>
    </row>
    <row r="153" spans="1:9" ht="15.75">
      <c r="A153" s="6"/>
      <c r="B153" s="7"/>
      <c r="C153" s="6"/>
      <c r="D153" s="9"/>
      <c r="E153" s="9"/>
      <c r="F153" s="9"/>
      <c r="G153" s="9"/>
      <c r="H153" s="9"/>
      <c r="I153" s="2"/>
    </row>
    <row r="154" spans="1:9" ht="15.75">
      <c r="A154" s="6"/>
      <c r="B154" s="7"/>
      <c r="C154" s="6"/>
      <c r="D154" s="9"/>
      <c r="E154" s="9"/>
      <c r="F154" s="9"/>
      <c r="G154" s="9"/>
      <c r="H154" s="9"/>
      <c r="I154" s="2"/>
    </row>
    <row r="155" spans="1:9">
      <c r="D155" s="4"/>
      <c r="E155" s="4"/>
      <c r="F155" s="4"/>
      <c r="G155" s="4"/>
      <c r="H155" s="4"/>
    </row>
    <row r="156" spans="1:9">
      <c r="D156" s="4"/>
      <c r="E156" s="4"/>
      <c r="F156" s="4"/>
      <c r="G156" s="4"/>
      <c r="H156" s="4"/>
    </row>
    <row r="157" spans="1:9">
      <c r="D157" s="4"/>
      <c r="E157" s="4"/>
      <c r="F157" s="4"/>
      <c r="G157" s="4"/>
      <c r="H157" s="4"/>
    </row>
    <row r="158" spans="1:9">
      <c r="D158" s="4"/>
      <c r="E158" s="4"/>
      <c r="F158" s="4"/>
      <c r="G158" s="4"/>
      <c r="H158" s="4"/>
    </row>
    <row r="159" spans="1:9">
      <c r="D159" s="4"/>
      <c r="E159" s="4"/>
      <c r="F159" s="4"/>
      <c r="G159" s="4"/>
      <c r="H159" s="4"/>
    </row>
    <row r="160" spans="1:9">
      <c r="D160" s="4"/>
      <c r="E160" s="4"/>
      <c r="F160" s="4"/>
      <c r="G160" s="4"/>
      <c r="H160" s="4"/>
    </row>
    <row r="161" spans="4:8">
      <c r="D161" s="4"/>
      <c r="E161" s="4"/>
      <c r="F161" s="4"/>
      <c r="G161" s="4"/>
      <c r="H161" s="4"/>
    </row>
    <row r="162" spans="4:8">
      <c r="D162" s="4"/>
      <c r="E162" s="4"/>
      <c r="F162" s="4"/>
      <c r="G162" s="4"/>
      <c r="H162" s="4"/>
    </row>
  </sheetData>
  <pageMargins left="1.2" right="0.7" top="0.2" bottom="0.2" header="0.3" footer="0.3"/>
  <pageSetup paperSize="8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6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N6" sqref="N6"/>
    </sheetView>
  </sheetViews>
  <sheetFormatPr defaultRowHeight="15"/>
  <cols>
    <col min="1" max="1" width="26.5703125" style="3" bestFit="1" customWidth="1"/>
    <col min="2" max="2" width="13.7109375" style="120" customWidth="1"/>
    <col min="3" max="3" width="13.140625" style="120" customWidth="1"/>
    <col min="4" max="13" width="11.5703125" style="120" bestFit="1" customWidth="1"/>
    <col min="14" max="14" width="14.28515625" style="120" bestFit="1" customWidth="1"/>
    <col min="15" max="16384" width="9.140625" style="3"/>
  </cols>
  <sheetData>
    <row r="2" spans="1:14" s="115" customFormat="1">
      <c r="A2" s="113" t="s">
        <v>63</v>
      </c>
      <c r="B2" s="114" t="s">
        <v>64</v>
      </c>
      <c r="C2" s="114" t="s">
        <v>65</v>
      </c>
      <c r="D2" s="114" t="s">
        <v>66</v>
      </c>
      <c r="E2" s="114" t="s">
        <v>67</v>
      </c>
      <c r="F2" s="114" t="s">
        <v>68</v>
      </c>
      <c r="G2" s="114" t="s">
        <v>69</v>
      </c>
      <c r="H2" s="114" t="s">
        <v>70</v>
      </c>
      <c r="I2" s="114" t="s">
        <v>71</v>
      </c>
      <c r="J2" s="114" t="s">
        <v>72</v>
      </c>
      <c r="K2" s="114" t="s">
        <v>73</v>
      </c>
      <c r="L2" s="114" t="s">
        <v>74</v>
      </c>
      <c r="M2" s="114" t="s">
        <v>75</v>
      </c>
      <c r="N2" s="114" t="s">
        <v>3</v>
      </c>
    </row>
    <row r="3" spans="1:14">
      <c r="A3" s="116" t="s">
        <v>76</v>
      </c>
      <c r="B3" s="117">
        <v>96092.686987872818</v>
      </c>
      <c r="C3" s="117">
        <v>96092.686987872818</v>
      </c>
      <c r="D3" s="117">
        <v>96092.686987872818</v>
      </c>
      <c r="E3" s="117">
        <v>96092.686987872818</v>
      </c>
      <c r="F3" s="117">
        <v>96092.686987872818</v>
      </c>
      <c r="G3" s="117">
        <v>96092.686987872818</v>
      </c>
      <c r="H3" s="117">
        <v>96092.686987872818</v>
      </c>
      <c r="I3" s="117">
        <v>96092.686987872818</v>
      </c>
      <c r="J3" s="117">
        <v>96092.686987872818</v>
      </c>
      <c r="K3" s="117">
        <v>96092.686987872818</v>
      </c>
      <c r="L3" s="117">
        <v>96092.686987872818</v>
      </c>
      <c r="M3" s="117">
        <v>96092.686987872818</v>
      </c>
      <c r="N3" s="117">
        <f>SUM(B3:M3)</f>
        <v>1153112.2438544738</v>
      </c>
    </row>
    <row r="4" spans="1:14">
      <c r="A4" s="116" t="s">
        <v>77</v>
      </c>
      <c r="B4" s="117">
        <v>700</v>
      </c>
      <c r="C4" s="117">
        <v>700</v>
      </c>
      <c r="D4" s="117">
        <v>700</v>
      </c>
      <c r="E4" s="117">
        <v>700</v>
      </c>
      <c r="F4" s="117">
        <v>700</v>
      </c>
      <c r="G4" s="117">
        <v>700</v>
      </c>
      <c r="H4" s="117">
        <v>700</v>
      </c>
      <c r="I4" s="117">
        <v>700</v>
      </c>
      <c r="J4" s="117">
        <v>700</v>
      </c>
      <c r="K4" s="117">
        <v>700</v>
      </c>
      <c r="L4" s="117">
        <v>700</v>
      </c>
      <c r="M4" s="117">
        <v>700</v>
      </c>
      <c r="N4" s="117">
        <f>SUM(B4:M4)</f>
        <v>8400</v>
      </c>
    </row>
    <row r="5" spans="1:14">
      <c r="A5" s="116" t="s">
        <v>78</v>
      </c>
      <c r="B5" s="117"/>
      <c r="C5" s="117"/>
      <c r="D5" s="117"/>
      <c r="E5" s="117"/>
      <c r="F5" s="117"/>
      <c r="G5" s="117">
        <f>G3*0.5</f>
        <v>48046.343493936409</v>
      </c>
      <c r="H5" s="117"/>
      <c r="I5" s="117"/>
      <c r="J5" s="117"/>
      <c r="K5" s="117"/>
      <c r="L5" s="117"/>
      <c r="M5" s="117">
        <f>M3</f>
        <v>96092.686987872818</v>
      </c>
      <c r="N5" s="117">
        <f>SUM(B5:M5)</f>
        <v>144139.03048180923</v>
      </c>
    </row>
    <row r="6" spans="1:14">
      <c r="A6" s="116" t="s">
        <v>79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0</v>
      </c>
      <c r="M6" s="117">
        <v>0</v>
      </c>
      <c r="N6" s="117">
        <f>SUM(N3+N5)*13%</f>
        <v>168642.66566371682</v>
      </c>
    </row>
    <row r="7" spans="1:14">
      <c r="A7" s="116" t="s">
        <v>80</v>
      </c>
      <c r="B7" s="117">
        <v>0</v>
      </c>
      <c r="C7" s="117">
        <v>0</v>
      </c>
      <c r="D7" s="117">
        <v>0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117">
        <v>0</v>
      </c>
      <c r="K7" s="117">
        <v>0</v>
      </c>
      <c r="L7" s="117">
        <v>0</v>
      </c>
      <c r="M7" s="117">
        <v>0</v>
      </c>
      <c r="N7" s="117">
        <v>13000</v>
      </c>
    </row>
    <row r="8" spans="1:14">
      <c r="A8" s="116" t="s">
        <v>104</v>
      </c>
      <c r="B8" s="117">
        <v>120</v>
      </c>
      <c r="C8" s="117">
        <v>120</v>
      </c>
      <c r="D8" s="117">
        <v>120</v>
      </c>
      <c r="E8" s="117">
        <v>120</v>
      </c>
      <c r="F8" s="117">
        <v>120</v>
      </c>
      <c r="G8" s="117">
        <v>120</v>
      </c>
      <c r="H8" s="117">
        <v>120</v>
      </c>
      <c r="I8" s="117">
        <v>120</v>
      </c>
      <c r="J8" s="117">
        <v>120</v>
      </c>
      <c r="K8" s="117">
        <v>120</v>
      </c>
      <c r="L8" s="117">
        <v>120</v>
      </c>
      <c r="M8" s="117">
        <v>120</v>
      </c>
      <c r="N8" s="117">
        <f>SUM(B8:M8)</f>
        <v>1440</v>
      </c>
    </row>
    <row r="9" spans="1:14">
      <c r="A9" s="116" t="s">
        <v>81</v>
      </c>
      <c r="B9" s="117">
        <v>0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38">
        <v>0</v>
      </c>
    </row>
    <row r="10" spans="1:14">
      <c r="A10" s="116" t="s">
        <v>82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>
        <v>2400</v>
      </c>
    </row>
    <row r="11" spans="1:14">
      <c r="A11" s="116" t="s">
        <v>83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117">
        <v>50000</v>
      </c>
    </row>
    <row r="12" spans="1:14">
      <c r="A12" s="116" t="s">
        <v>0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4800</v>
      </c>
    </row>
    <row r="13" spans="1:14">
      <c r="A13" s="116" t="s">
        <v>84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>
        <v>15000</v>
      </c>
    </row>
    <row r="14" spans="1:14">
      <c r="A14" s="116" t="s">
        <v>85</v>
      </c>
      <c r="B14" s="117">
        <v>2500</v>
      </c>
      <c r="C14" s="117">
        <v>2500</v>
      </c>
      <c r="D14" s="117">
        <v>2500</v>
      </c>
      <c r="E14" s="117">
        <v>2500</v>
      </c>
      <c r="F14" s="117">
        <v>2500</v>
      </c>
      <c r="G14" s="117">
        <v>2500</v>
      </c>
      <c r="H14" s="117">
        <v>2500</v>
      </c>
      <c r="I14" s="117">
        <v>2500</v>
      </c>
      <c r="J14" s="117">
        <v>2500</v>
      </c>
      <c r="K14" s="117">
        <v>2500</v>
      </c>
      <c r="L14" s="117">
        <v>2500</v>
      </c>
      <c r="M14" s="117">
        <v>2500</v>
      </c>
      <c r="N14" s="117">
        <f>SUM(B14:M14)</f>
        <v>30000</v>
      </c>
    </row>
    <row r="15" spans="1:14">
      <c r="A15" s="116" t="s">
        <v>86</v>
      </c>
      <c r="B15" s="117">
        <v>1670</v>
      </c>
      <c r="C15" s="117">
        <v>1670</v>
      </c>
      <c r="D15" s="117">
        <v>1670</v>
      </c>
      <c r="E15" s="117">
        <v>1670</v>
      </c>
      <c r="F15" s="117">
        <v>1670</v>
      </c>
      <c r="G15" s="117">
        <v>1670</v>
      </c>
      <c r="H15" s="117">
        <v>1670</v>
      </c>
      <c r="I15" s="117">
        <v>1670</v>
      </c>
      <c r="J15" s="117">
        <v>1670</v>
      </c>
      <c r="K15" s="117">
        <v>1670</v>
      </c>
      <c r="L15" s="117">
        <v>1670</v>
      </c>
      <c r="M15" s="117">
        <v>1670</v>
      </c>
      <c r="N15" s="117">
        <f>SUM(B15:M15)</f>
        <v>20040</v>
      </c>
    </row>
    <row r="16" spans="1:14">
      <c r="A16" s="116" t="s">
        <v>87</v>
      </c>
      <c r="B16" s="117">
        <v>8040</v>
      </c>
      <c r="C16" s="117">
        <v>8040</v>
      </c>
      <c r="D16" s="117">
        <v>8040</v>
      </c>
      <c r="E16" s="117">
        <v>8040</v>
      </c>
      <c r="F16" s="117">
        <v>8040</v>
      </c>
      <c r="G16" s="117">
        <v>8040</v>
      </c>
      <c r="H16" s="117">
        <v>8040</v>
      </c>
      <c r="I16" s="117">
        <v>8040</v>
      </c>
      <c r="J16" s="117">
        <v>8040</v>
      </c>
      <c r="K16" s="117">
        <v>8040</v>
      </c>
      <c r="L16" s="117">
        <v>8040</v>
      </c>
      <c r="M16" s="117">
        <v>8040</v>
      </c>
      <c r="N16" s="117">
        <f>SUM(B16:M16)</f>
        <v>96480</v>
      </c>
    </row>
    <row r="18" spans="1:14" s="119" customFormat="1">
      <c r="A18" s="118" t="s">
        <v>88</v>
      </c>
      <c r="B18" s="114" t="s">
        <v>64</v>
      </c>
      <c r="C18" s="114" t="s">
        <v>65</v>
      </c>
      <c r="D18" s="114" t="s">
        <v>66</v>
      </c>
      <c r="E18" s="114" t="s">
        <v>67</v>
      </c>
      <c r="F18" s="114" t="s">
        <v>68</v>
      </c>
      <c r="G18" s="114" t="s">
        <v>69</v>
      </c>
      <c r="H18" s="114" t="s">
        <v>70</v>
      </c>
      <c r="I18" s="114" t="s">
        <v>71</v>
      </c>
      <c r="J18" s="114" t="s">
        <v>72</v>
      </c>
      <c r="K18" s="114" t="s">
        <v>73</v>
      </c>
      <c r="L18" s="114" t="s">
        <v>74</v>
      </c>
      <c r="M18" s="114" t="s">
        <v>75</v>
      </c>
      <c r="N18" s="114" t="s">
        <v>3</v>
      </c>
    </row>
    <row r="19" spans="1:14">
      <c r="A19" s="116" t="s">
        <v>76</v>
      </c>
      <c r="B19" s="117">
        <v>14179</v>
      </c>
      <c r="C19" s="117">
        <v>14179</v>
      </c>
      <c r="D19" s="117">
        <v>14179</v>
      </c>
      <c r="E19" s="117">
        <v>14179</v>
      </c>
      <c r="F19" s="117">
        <v>14179</v>
      </c>
      <c r="G19" s="117">
        <v>14179</v>
      </c>
      <c r="H19" s="117">
        <v>14179</v>
      </c>
      <c r="I19" s="117">
        <v>14179</v>
      </c>
      <c r="J19" s="117">
        <v>14179</v>
      </c>
      <c r="K19" s="117">
        <v>14179</v>
      </c>
      <c r="L19" s="117">
        <v>14179</v>
      </c>
      <c r="M19" s="117">
        <v>14179</v>
      </c>
      <c r="N19" s="117">
        <f>SUM(B19:M19)</f>
        <v>170148</v>
      </c>
    </row>
    <row r="20" spans="1:14">
      <c r="A20" s="116" t="s">
        <v>77</v>
      </c>
      <c r="B20" s="117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7">
        <v>0</v>
      </c>
      <c r="N20" s="117">
        <f>SUM(B20:M20)</f>
        <v>0</v>
      </c>
    </row>
    <row r="21" spans="1:14">
      <c r="A21" s="116" t="s">
        <v>78</v>
      </c>
      <c r="B21" s="117">
        <v>0</v>
      </c>
      <c r="C21" s="117">
        <v>0</v>
      </c>
      <c r="D21" s="117">
        <v>0</v>
      </c>
      <c r="E21" s="117">
        <v>0</v>
      </c>
      <c r="F21" s="117">
        <v>0</v>
      </c>
      <c r="G21" s="117">
        <f>G19/2</f>
        <v>7089.5</v>
      </c>
      <c r="H21" s="117">
        <v>0</v>
      </c>
      <c r="I21" s="117">
        <v>0</v>
      </c>
      <c r="J21" s="117">
        <v>0</v>
      </c>
      <c r="K21" s="117">
        <v>0</v>
      </c>
      <c r="L21" s="117">
        <v>0</v>
      </c>
      <c r="M21" s="117">
        <v>14179</v>
      </c>
      <c r="N21" s="117">
        <v>21270</v>
      </c>
    </row>
    <row r="22" spans="1:14">
      <c r="A22" s="116" t="s">
        <v>79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24884</v>
      </c>
    </row>
    <row r="23" spans="1:14">
      <c r="A23" s="116" t="s">
        <v>80</v>
      </c>
      <c r="B23" s="117">
        <v>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v>3000</v>
      </c>
    </row>
    <row r="24" spans="1:14">
      <c r="A24" s="116" t="s">
        <v>81</v>
      </c>
      <c r="B24" s="117">
        <v>0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</row>
    <row r="25" spans="1:14">
      <c r="A25" s="116" t="s">
        <v>82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>
        <v>0</v>
      </c>
    </row>
    <row r="26" spans="1:14">
      <c r="A26" s="116" t="s">
        <v>0</v>
      </c>
      <c r="B26" s="117">
        <v>400</v>
      </c>
      <c r="C26" s="117">
        <v>400</v>
      </c>
      <c r="D26" s="117">
        <v>400</v>
      </c>
      <c r="E26" s="117">
        <v>400</v>
      </c>
      <c r="F26" s="117">
        <v>400</v>
      </c>
      <c r="G26" s="117">
        <v>400</v>
      </c>
      <c r="H26" s="117">
        <v>400</v>
      </c>
      <c r="I26" s="117">
        <v>400</v>
      </c>
      <c r="J26" s="117">
        <v>400</v>
      </c>
      <c r="K26" s="117">
        <v>400</v>
      </c>
      <c r="L26" s="117">
        <v>400</v>
      </c>
      <c r="M26" s="117">
        <v>400</v>
      </c>
      <c r="N26" s="117">
        <f>SUM(B26:M26)</f>
        <v>4800</v>
      </c>
    </row>
    <row r="27" spans="1:14">
      <c r="A27" s="116" t="s">
        <v>84</v>
      </c>
      <c r="B27" s="117">
        <v>400</v>
      </c>
      <c r="C27" s="117">
        <v>400</v>
      </c>
      <c r="D27" s="117">
        <v>400</v>
      </c>
      <c r="E27" s="117">
        <v>400</v>
      </c>
      <c r="F27" s="117">
        <v>400</v>
      </c>
      <c r="G27" s="117">
        <v>400</v>
      </c>
      <c r="H27" s="117">
        <v>400</v>
      </c>
      <c r="I27" s="117">
        <v>400</v>
      </c>
      <c r="J27" s="117">
        <v>400</v>
      </c>
      <c r="K27" s="117">
        <v>400</v>
      </c>
      <c r="L27" s="117">
        <v>400</v>
      </c>
      <c r="M27" s="117">
        <v>400</v>
      </c>
      <c r="N27" s="117">
        <f t="shared" ref="N27:N30" si="0">SUM(B27:M27)</f>
        <v>4800</v>
      </c>
    </row>
    <row r="28" spans="1:14">
      <c r="A28" s="116" t="s">
        <v>85</v>
      </c>
      <c r="B28" s="117">
        <v>1000</v>
      </c>
      <c r="C28" s="117">
        <v>1000</v>
      </c>
      <c r="D28" s="117">
        <v>1000</v>
      </c>
      <c r="E28" s="117">
        <v>1000</v>
      </c>
      <c r="F28" s="117">
        <v>1000</v>
      </c>
      <c r="G28" s="117">
        <v>1000</v>
      </c>
      <c r="H28" s="117">
        <v>1000</v>
      </c>
      <c r="I28" s="117">
        <v>1000</v>
      </c>
      <c r="J28" s="117">
        <v>1000</v>
      </c>
      <c r="K28" s="117">
        <v>1000</v>
      </c>
      <c r="L28" s="117">
        <v>1000</v>
      </c>
      <c r="M28" s="117">
        <v>1000</v>
      </c>
      <c r="N28" s="117">
        <f t="shared" si="0"/>
        <v>12000</v>
      </c>
    </row>
    <row r="29" spans="1:14">
      <c r="A29" s="116" t="s">
        <v>86</v>
      </c>
      <c r="B29" s="117">
        <v>850</v>
      </c>
      <c r="C29" s="117">
        <v>850</v>
      </c>
      <c r="D29" s="117">
        <v>850</v>
      </c>
      <c r="E29" s="117">
        <v>850</v>
      </c>
      <c r="F29" s="117">
        <v>850</v>
      </c>
      <c r="G29" s="117">
        <v>850</v>
      </c>
      <c r="H29" s="117">
        <v>850</v>
      </c>
      <c r="I29" s="117">
        <v>850</v>
      </c>
      <c r="J29" s="117">
        <v>850</v>
      </c>
      <c r="K29" s="117">
        <v>850</v>
      </c>
      <c r="L29" s="117">
        <v>850</v>
      </c>
      <c r="M29" s="117">
        <v>850</v>
      </c>
      <c r="N29" s="117">
        <f t="shared" si="0"/>
        <v>10200</v>
      </c>
    </row>
    <row r="30" spans="1:14">
      <c r="A30" s="116" t="s">
        <v>87</v>
      </c>
      <c r="B30" s="117">
        <v>2024</v>
      </c>
      <c r="C30" s="117">
        <v>2024</v>
      </c>
      <c r="D30" s="117">
        <v>2024</v>
      </c>
      <c r="E30" s="117">
        <v>2024</v>
      </c>
      <c r="F30" s="117">
        <v>2024</v>
      </c>
      <c r="G30" s="117">
        <v>2024</v>
      </c>
      <c r="H30" s="117">
        <v>2024</v>
      </c>
      <c r="I30" s="117">
        <v>2024</v>
      </c>
      <c r="J30" s="117">
        <v>2024</v>
      </c>
      <c r="K30" s="117">
        <v>2024</v>
      </c>
      <c r="L30" s="117">
        <v>2024</v>
      </c>
      <c r="M30" s="117">
        <v>2024</v>
      </c>
      <c r="N30" s="117">
        <f t="shared" si="0"/>
        <v>24288</v>
      </c>
    </row>
    <row r="32" spans="1:14" hidden="1">
      <c r="A32" s="3" t="s">
        <v>89</v>
      </c>
      <c r="B32" s="120">
        <v>91905</v>
      </c>
    </row>
    <row r="33" spans="1:14" hidden="1">
      <c r="A33" s="3" t="s">
        <v>90</v>
      </c>
      <c r="B33" s="120">
        <v>3000</v>
      </c>
    </row>
    <row r="34" spans="1:14" ht="15.75" hidden="1" thickBot="1">
      <c r="B34" s="121">
        <f>SUM(B32:B33)</f>
        <v>94905</v>
      </c>
    </row>
    <row r="35" spans="1:14" hidden="1"/>
    <row r="36" spans="1:14" s="126" customFormat="1" ht="15.75">
      <c r="A36" s="122" t="s">
        <v>91</v>
      </c>
      <c r="B36" s="123"/>
      <c r="C36" s="123"/>
      <c r="D36" s="123"/>
      <c r="E36" s="123"/>
      <c r="F36" s="123"/>
      <c r="G36" s="124" t="s">
        <v>92</v>
      </c>
      <c r="H36" s="125"/>
      <c r="I36" s="125"/>
      <c r="J36" s="125"/>
      <c r="K36" s="125"/>
      <c r="L36" s="125"/>
      <c r="M36" s="125"/>
      <c r="N36" s="125"/>
    </row>
    <row r="37" spans="1:14" ht="15.75">
      <c r="A37" s="3" t="s">
        <v>93</v>
      </c>
      <c r="B37" s="127"/>
      <c r="C37" s="127"/>
      <c r="D37" s="127"/>
      <c r="E37" s="127"/>
      <c r="F37" s="127"/>
      <c r="G37" s="128">
        <f>SUM(B37:F37)</f>
        <v>0</v>
      </c>
    </row>
    <row r="38" spans="1:14" ht="15.75">
      <c r="A38" s="3" t="s">
        <v>94</v>
      </c>
      <c r="B38" s="127"/>
      <c r="C38" s="127"/>
      <c r="D38" s="127"/>
      <c r="E38" s="127"/>
      <c r="F38" s="127"/>
      <c r="G38" s="128">
        <f t="shared" ref="G38:G44" si="1">SUM(B38:F38)</f>
        <v>0</v>
      </c>
      <c r="N38" s="129" t="s">
        <v>95</v>
      </c>
    </row>
    <row r="39" spans="1:14" ht="15.75">
      <c r="A39" s="3" t="s">
        <v>96</v>
      </c>
      <c r="B39" s="127"/>
      <c r="C39" s="127"/>
      <c r="D39" s="127"/>
      <c r="E39" s="127"/>
      <c r="F39" s="127"/>
      <c r="G39" s="128">
        <f t="shared" si="1"/>
        <v>0</v>
      </c>
    </row>
    <row r="40" spans="1:14" ht="15.75">
      <c r="A40" s="3" t="s">
        <v>97</v>
      </c>
      <c r="B40" s="127"/>
      <c r="C40" s="130"/>
      <c r="D40" s="127"/>
      <c r="E40" s="127"/>
      <c r="F40" s="127"/>
      <c r="G40" s="128">
        <f t="shared" si="1"/>
        <v>0</v>
      </c>
    </row>
    <row r="41" spans="1:14" ht="15.75">
      <c r="A41" s="3" t="s">
        <v>98</v>
      </c>
      <c r="B41" s="127"/>
      <c r="C41" s="127"/>
      <c r="D41" s="127"/>
      <c r="E41" s="127"/>
      <c r="F41" s="127"/>
      <c r="G41" s="128">
        <f t="shared" si="1"/>
        <v>0</v>
      </c>
    </row>
    <row r="42" spans="1:14" ht="15.75">
      <c r="A42" s="3" t="s">
        <v>99</v>
      </c>
      <c r="B42" s="127"/>
      <c r="C42" s="127"/>
      <c r="D42" s="127"/>
      <c r="E42" s="127"/>
      <c r="F42" s="127"/>
      <c r="G42" s="128">
        <f t="shared" si="1"/>
        <v>0</v>
      </c>
    </row>
    <row r="43" spans="1:14" ht="15.75">
      <c r="A43" s="3" t="s">
        <v>100</v>
      </c>
      <c r="B43" s="127"/>
      <c r="C43" s="127"/>
      <c r="D43" s="127"/>
      <c r="E43" s="127"/>
      <c r="F43" s="127"/>
      <c r="G43" s="128">
        <f t="shared" si="1"/>
        <v>0</v>
      </c>
    </row>
    <row r="44" spans="1:14" ht="15.75">
      <c r="A44" s="3" t="s">
        <v>101</v>
      </c>
      <c r="E44" s="127"/>
      <c r="G44" s="128">
        <f t="shared" si="1"/>
        <v>0</v>
      </c>
    </row>
    <row r="45" spans="1:14" ht="16.5" thickBot="1">
      <c r="A45" s="131"/>
      <c r="B45" s="132">
        <f t="shared" ref="B45:F45" si="2">SUM(B37:B44)</f>
        <v>0</v>
      </c>
      <c r="C45" s="132">
        <f t="shared" si="2"/>
        <v>0</v>
      </c>
      <c r="D45" s="132">
        <f t="shared" si="2"/>
        <v>0</v>
      </c>
      <c r="E45" s="132">
        <f t="shared" si="2"/>
        <v>0</v>
      </c>
      <c r="F45" s="132">
        <f t="shared" si="2"/>
        <v>0</v>
      </c>
      <c r="G45" s="133">
        <f>SUM(G37:G44)</f>
        <v>0</v>
      </c>
    </row>
    <row r="46" spans="1:14" ht="15.75" thickTop="1"/>
    <row r="48" spans="1:14">
      <c r="B48" s="120">
        <f>B3+B19</f>
        <v>110271.68698787282</v>
      </c>
      <c r="C48" s="120">
        <f t="shared" ref="C48:M48" si="3">C3+C19</f>
        <v>110271.68698787282</v>
      </c>
      <c r="D48" s="120">
        <f t="shared" si="3"/>
        <v>110271.68698787282</v>
      </c>
      <c r="E48" s="120">
        <f t="shared" si="3"/>
        <v>110271.68698787282</v>
      </c>
      <c r="F48" s="120">
        <f t="shared" si="3"/>
        <v>110271.68698787282</v>
      </c>
      <c r="G48" s="120">
        <f t="shared" si="3"/>
        <v>110271.68698787282</v>
      </c>
      <c r="H48" s="120">
        <f t="shared" si="3"/>
        <v>110271.68698787282</v>
      </c>
      <c r="I48" s="120">
        <f t="shared" si="3"/>
        <v>110271.68698787282</v>
      </c>
      <c r="J48" s="120">
        <f t="shared" si="3"/>
        <v>110271.68698787282</v>
      </c>
      <c r="K48" s="120">
        <f t="shared" si="3"/>
        <v>110271.68698787282</v>
      </c>
      <c r="L48" s="120">
        <f t="shared" si="3"/>
        <v>110271.68698787282</v>
      </c>
      <c r="M48" s="120">
        <f t="shared" si="3"/>
        <v>110271.68698787282</v>
      </c>
    </row>
    <row r="50" spans="1:4">
      <c r="B50" s="129" t="s">
        <v>63</v>
      </c>
      <c r="D50" s="129" t="s">
        <v>88</v>
      </c>
    </row>
    <row r="51" spans="1:4">
      <c r="A51" s="3" t="s">
        <v>106</v>
      </c>
      <c r="B51" s="120">
        <v>85240</v>
      </c>
      <c r="D51" s="120">
        <v>13110</v>
      </c>
    </row>
    <row r="52" spans="1:4">
      <c r="A52" s="3" t="s">
        <v>90</v>
      </c>
      <c r="B52" s="120">
        <v>3500</v>
      </c>
      <c r="D52" s="120">
        <v>1069</v>
      </c>
    </row>
    <row r="53" spans="1:4">
      <c r="A53" s="3" t="s">
        <v>107</v>
      </c>
      <c r="B53" s="139">
        <v>7352.6869878728176</v>
      </c>
      <c r="D53" s="139"/>
    </row>
    <row r="54" spans="1:4">
      <c r="B54" s="120">
        <f>SUM(B51:B53)</f>
        <v>96092.686987872818</v>
      </c>
      <c r="D54" s="120">
        <f>SUM(D51:D53)</f>
        <v>14179</v>
      </c>
    </row>
    <row r="58" spans="1:4">
      <c r="C58" s="120">
        <v>89288</v>
      </c>
    </row>
    <row r="59" spans="1:4">
      <c r="C59" s="120">
        <f>3500+4048</f>
        <v>7548</v>
      </c>
    </row>
    <row r="60" spans="1:4">
      <c r="C60" s="139">
        <v>2260</v>
      </c>
    </row>
    <row r="61" spans="1:4">
      <c r="C61" s="120">
        <f>SUM(C58:C60)</f>
        <v>99096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activeCell="F15" sqref="F15"/>
    </sheetView>
  </sheetViews>
  <sheetFormatPr defaultRowHeight="15"/>
  <cols>
    <col min="1" max="1" width="20.5703125" style="3" bestFit="1" customWidth="1"/>
    <col min="2" max="3" width="9.140625" style="3"/>
    <col min="4" max="4" width="11.42578125" style="3" customWidth="1"/>
    <col min="5" max="16384" width="9.140625" style="3"/>
  </cols>
  <sheetData>
    <row r="1" spans="1:4">
      <c r="A1" s="3" t="s">
        <v>63</v>
      </c>
    </row>
    <row r="2" spans="1:4">
      <c r="D2" s="5" t="s">
        <v>1</v>
      </c>
    </row>
    <row r="3" spans="1:4">
      <c r="A3" s="3" t="s">
        <v>105</v>
      </c>
      <c r="D3" s="134">
        <v>76080</v>
      </c>
    </row>
    <row r="4" spans="1:4">
      <c r="A4" s="3" t="s">
        <v>102</v>
      </c>
      <c r="D4" s="135">
        <f>D3*10%</f>
        <v>7608</v>
      </c>
    </row>
    <row r="5" spans="1:4">
      <c r="D5" s="136">
        <f>SUM(D3:D4)</f>
        <v>83688</v>
      </c>
    </row>
    <row r="6" spans="1:4">
      <c r="A6" s="3" t="s">
        <v>103</v>
      </c>
      <c r="D6" s="129">
        <v>17000</v>
      </c>
    </row>
    <row r="7" spans="1:4" ht="15.75" thickBot="1">
      <c r="D7" s="137">
        <f>SUM(D5:D6)</f>
        <v>100688</v>
      </c>
    </row>
    <row r="9" spans="1:4">
      <c r="A9" s="3" t="s">
        <v>88</v>
      </c>
    </row>
    <row r="10" spans="1:4">
      <c r="A10" s="3" t="s">
        <v>105</v>
      </c>
      <c r="D10" s="134">
        <v>12890</v>
      </c>
    </row>
    <row r="11" spans="1:4">
      <c r="A11" s="3" t="s">
        <v>102</v>
      </c>
      <c r="D11" s="135">
        <f>D10*10%</f>
        <v>1289</v>
      </c>
    </row>
    <row r="12" spans="1:4" ht="15.75" thickBot="1">
      <c r="D12" s="137">
        <f>SUM(D10:D11)</f>
        <v>14179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Working File for Opex &amp; Capex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2018-10-10T03:19:27Z</cp:lastPrinted>
  <dcterms:created xsi:type="dcterms:W3CDTF">2014-09-10T08:28:19Z</dcterms:created>
  <dcterms:modified xsi:type="dcterms:W3CDTF">2019-02-26T06:45:40Z</dcterms:modified>
</cp:coreProperties>
</file>