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Departmental\"/>
    </mc:Choice>
  </mc:AlternateContent>
  <xr:revisionPtr revIDLastSave="0" documentId="13_ncr:1_{B114AFAA-4D13-445A-A0DA-68D4115AFFF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Working File for Opex &amp; Capex" sheetId="4" r:id="rId2"/>
    <sheet name="Sheet2" sheetId="2" r:id="rId3"/>
    <sheet name="Sheet3" sheetId="3" r:id="rId4"/>
  </sheets>
  <definedNames>
    <definedName name="_xlnm.Print_Area" localSheetId="0">Sheet1!$A$1:$H$66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6" i="4" l="1"/>
  <c r="N4" i="4"/>
  <c r="N3" i="4"/>
  <c r="N30" i="4"/>
  <c r="M21" i="4"/>
  <c r="N21" i="4" s="1"/>
  <c r="G21" i="4"/>
  <c r="G5" i="4"/>
  <c r="N5" i="4" s="1"/>
  <c r="M5" i="4"/>
  <c r="D53" i="4"/>
  <c r="D54" i="4" s="1"/>
  <c r="B59" i="4"/>
  <c r="B62" i="4" s="1"/>
  <c r="B53" i="4"/>
  <c r="B52" i="4"/>
  <c r="B54" i="4" s="1"/>
  <c r="M48" i="4"/>
  <c r="L48" i="4"/>
  <c r="K48" i="4"/>
  <c r="J48" i="4"/>
  <c r="I48" i="4"/>
  <c r="H48" i="4"/>
  <c r="G48" i="4"/>
  <c r="F48" i="4"/>
  <c r="E48" i="4"/>
  <c r="D48" i="4"/>
  <c r="C48" i="4"/>
  <c r="B48" i="4"/>
  <c r="F45" i="4"/>
  <c r="E45" i="4"/>
  <c r="D45" i="4"/>
  <c r="C45" i="4"/>
  <c r="B45" i="4"/>
  <c r="G44" i="4"/>
  <c r="G43" i="4"/>
  <c r="G42" i="4"/>
  <c r="G41" i="4"/>
  <c r="G40" i="4"/>
  <c r="G39" i="4"/>
  <c r="G38" i="4"/>
  <c r="G37" i="4"/>
  <c r="G45" i="4" s="1"/>
  <c r="B34" i="4"/>
  <c r="N20" i="4"/>
  <c r="N19" i="4"/>
  <c r="N6" i="4" l="1"/>
  <c r="N22" i="4"/>
  <c r="F66" i="1"/>
  <c r="E42" i="1" l="1"/>
  <c r="E25" i="1" l="1"/>
  <c r="E15" i="1"/>
  <c r="E11" i="1"/>
  <c r="E45" i="1" l="1"/>
  <c r="H66" i="1" l="1"/>
  <c r="E50" i="1"/>
</calcChain>
</file>

<file path=xl/sharedStrings.xml><?xml version="1.0" encoding="utf-8"?>
<sst xmlns="http://schemas.openxmlformats.org/spreadsheetml/2006/main" count="155" uniqueCount="111">
  <si>
    <t>Trainer &amp; Trainee Allowance</t>
  </si>
  <si>
    <t>RM</t>
  </si>
  <si>
    <t>AMOUNT</t>
  </si>
  <si>
    <t>TOTAL</t>
  </si>
  <si>
    <t>Hiring</t>
  </si>
  <si>
    <t>Medical Fee</t>
  </si>
  <si>
    <t>a)  Medical Check-Up (1 Female x RM640)</t>
  </si>
  <si>
    <t>OPEX - Personnel</t>
  </si>
  <si>
    <t xml:space="preserve">BUDGET </t>
  </si>
  <si>
    <t>OPEX - Office Rental</t>
  </si>
  <si>
    <t>OPEX - Training &amp; Development</t>
  </si>
  <si>
    <t>OPEX - Office Expenses</t>
  </si>
  <si>
    <t>Advertisement - Vacancy</t>
  </si>
  <si>
    <t>Office Equipment</t>
  </si>
  <si>
    <t xml:space="preserve">Refreshment &amp; Food </t>
  </si>
  <si>
    <t>Office Upkeep &amp; Expenses</t>
  </si>
  <si>
    <t xml:space="preserve">- road tax </t>
  </si>
  <si>
    <t xml:space="preserve">- insurance </t>
  </si>
  <si>
    <t xml:space="preserve">Furniture &amp; Fittings </t>
  </si>
  <si>
    <t>Meeting Expenses (incl. BOD meetings)</t>
  </si>
  <si>
    <t>excl. EPF, SOCSO, insurance, bonus/incentive &amp; allowances</t>
  </si>
  <si>
    <t>Local Interns - 4 x RM1,200</t>
  </si>
  <si>
    <t>Tourist Info. Centre</t>
  </si>
  <si>
    <t xml:space="preserve">1hp x 1, 2hp x 11, 2.5hp x 2 &amp; 5hp x 1 </t>
  </si>
  <si>
    <t>prepared by Hooi Leng</t>
  </si>
  <si>
    <t>Uniform/Corporate T-shirt</t>
  </si>
  <si>
    <t>- server yearly maintenance</t>
  </si>
  <si>
    <t>Renovation</t>
  </si>
  <si>
    <t>Office</t>
  </si>
  <si>
    <t>ET</t>
  </si>
  <si>
    <t>- office insurance (RM2,300)</t>
  </si>
  <si>
    <t>Upkeep of Motor Vehicle</t>
  </si>
  <si>
    <t>CAPEX - Purchase of Fixed Assets</t>
  </si>
  <si>
    <t>Yani, HL, Ramlee &amp; CY</t>
  </si>
  <si>
    <t>a)  Medical Check-Up (2 Female x RM640 + 2 Male x RM590)</t>
  </si>
  <si>
    <t>- cleaning service (RM900 x 12 months)</t>
  </si>
  <si>
    <t xml:space="preserve"> included in MS's office insurance (office, medical, travel) </t>
  </si>
  <si>
    <t>Office Equipment (incl. airport TV)</t>
  </si>
  <si>
    <t>- air-cond. servicing (normal RM65/unit + overhaul RM250/unit) x 15</t>
  </si>
  <si>
    <t>- month snacks, birthday celebration, coffee beans &amp; farewell lunches</t>
  </si>
  <si>
    <t>coffee beans (qtrly RM100), snacks RM100, B' cel. RM150</t>
  </si>
  <si>
    <t>Computers (hardware &amp; software) - RM5,000 x 4 units</t>
  </si>
  <si>
    <t>Computers (hardware &amp; software) - RM5,000 x 1 unit</t>
  </si>
  <si>
    <t>Team Building/Staff Outing RM300 x 23pax</t>
  </si>
  <si>
    <t>Stationery &amp; Supplies</t>
  </si>
  <si>
    <t xml:space="preserve"> under overall insurance</t>
  </si>
  <si>
    <t>Annual Dinner (RM200 x 56pax)</t>
  </si>
  <si>
    <t>staff 25, directors 10 x 2 &amp; secretaries 3 &amp; YB Yeoh's Office</t>
  </si>
  <si>
    <r>
      <t xml:space="preserve">Budget 2020 </t>
    </r>
    <r>
      <rPr>
        <b/>
        <u/>
        <sz val="16"/>
        <color theme="1"/>
        <rFont val="Calibri"/>
        <family val="2"/>
      </rPr>
      <t>- HR &amp; Admin. (part)</t>
    </r>
  </si>
  <si>
    <r>
      <t xml:space="preserve">Salary </t>
    </r>
    <r>
      <rPr>
        <sz val="8"/>
        <rFont val="Calibri"/>
        <family val="2"/>
      </rPr>
      <t>(based on Oct'19 salary + 10%)</t>
    </r>
  </si>
  <si>
    <t>- Executive (RM3,500 x 12 months) x 3</t>
  </si>
  <si>
    <t>b)  Others (medical claim from new staff)</t>
  </si>
  <si>
    <t xml:space="preserve">b)  Others </t>
  </si>
  <si>
    <t>Office rental - RM2,024 x 7.5 months + RM2,277 (1.80psf) x 4.5 months</t>
  </si>
  <si>
    <t>Office rental - RM8,040 x 7.5 months + RM9,045 (1.80psf) x 4.5 months</t>
  </si>
  <si>
    <t xml:space="preserve">Skills Development </t>
  </si>
  <si>
    <t>- drinking water (60 vouchers x 4 order/year x RM9.50)</t>
  </si>
  <si>
    <t>- misc.</t>
  </si>
  <si>
    <t xml:space="preserve">GTL, GHS &amp; GOPC - </t>
  </si>
  <si>
    <r>
      <t>Exclude</t>
    </r>
    <r>
      <rPr>
        <sz val="12"/>
        <color rgb="FFFF0000"/>
        <rFont val="Calibri"/>
        <family val="2"/>
      </rPr>
      <t>:</t>
    </r>
  </si>
  <si>
    <t>7/10/2019 (1st draft)</t>
  </si>
  <si>
    <t>Car Insurance - RM4353.22 (based on 2019)</t>
  </si>
  <si>
    <t>Office Insurance - RM2,262.91</t>
  </si>
  <si>
    <t>TravelRight Insurance (2 person) - RM863.76</t>
  </si>
  <si>
    <t>- misc. (trade mark etc.)</t>
  </si>
  <si>
    <t>PGT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</si>
  <si>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</si>
  <si>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</si>
  <si>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</si>
  <si>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</si>
  <si>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</si>
  <si>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</si>
  <si>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</si>
  <si>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</si>
  <si>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</si>
  <si>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</si>
  <si>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</si>
  <si>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</si>
  <si>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Salary</t>
  </si>
  <si>
    <t>Allowance</t>
  </si>
  <si>
    <t>Bonus/Incentive</t>
  </si>
  <si>
    <t>EPF</t>
  </si>
  <si>
    <t>Socso</t>
  </si>
  <si>
    <t>EIS</t>
  </si>
  <si>
    <t>Medical fee</t>
  </si>
  <si>
    <t>Overtime</t>
  </si>
  <si>
    <t>Insurance</t>
  </si>
  <si>
    <t>Mileage /Toll claims/Petrol</t>
  </si>
  <si>
    <t>Telephone/Fax /Email</t>
  </si>
  <si>
    <t>Electricity &amp; Water</t>
  </si>
  <si>
    <t>Office Rental</t>
  </si>
  <si>
    <t>TIC</t>
  </si>
  <si>
    <t>(Sept Salary )RM83,550 + 10% = RM91,905</t>
  </si>
  <si>
    <t>Additional</t>
  </si>
  <si>
    <t>Position</t>
  </si>
  <si>
    <t>Total</t>
  </si>
  <si>
    <t>CEO</t>
  </si>
  <si>
    <t>Admin/HR</t>
  </si>
  <si>
    <t xml:space="preserve"> </t>
  </si>
  <si>
    <t>Finance</t>
  </si>
  <si>
    <t>Communications</t>
  </si>
  <si>
    <t>Marketing</t>
  </si>
  <si>
    <t>Tourism Services</t>
  </si>
  <si>
    <t>Tourist Information Centre</t>
  </si>
  <si>
    <t>Other</t>
  </si>
  <si>
    <t>Increment provisional</t>
  </si>
  <si>
    <t>Salary as of Sept'19</t>
  </si>
  <si>
    <t>Rounding Adj</t>
  </si>
  <si>
    <t>Insurance (GTL, GOPC &amp; GHS)</t>
  </si>
  <si>
    <t>Fire, P.Liability &amp; Burgarly</t>
  </si>
  <si>
    <t>Travel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</si>
</sst>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  <font>
      <b/>
      <u/>
      <sz val="26"/>
      <color theme="1"/>
      <name val="Calibri"/>
      <family val="2"/>
    </font>
    <font>
      <b/>
      <u/>
      <sz val="16"/>
      <color theme="1"/>
      <name val="Calibri"/>
      <family val="2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</font>
    <font>
      <b/>
      <strike/>
      <sz val="12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2"/>
      <color theme="1"/>
      <name val="Arial"/>
      <family val="2"/>
    </font>
    <font>
      <sz val="8"/>
      <name val="Calibri"/>
      <family val="2"/>
    </font>
    <font>
      <sz val="11"/>
      <name val="Calibri"/>
      <family val="2"/>
      <scheme val="minor"/>
    </font>
    <font>
      <strike/>
      <sz val="12"/>
      <name val="Calibri"/>
      <family val="2"/>
    </font>
    <font>
      <u/>
      <sz val="12"/>
      <color rgb="FFFF0000"/>
      <name val="Calibri"/>
      <family val="2"/>
    </font>
    <font>
      <b/>
      <strike/>
      <sz val="12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132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/>
    <xf numFmtId="4" fontId="7" fillId="0" borderId="0" xfId="0" applyNumberFormat="1" applyFont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0" borderId="0" xfId="0" applyFont="1"/>
    <xf numFmtId="0" fontId="8" fillId="2" borderId="0" xfId="0" applyFont="1" applyFill="1"/>
    <xf numFmtId="0" fontId="7" fillId="0" borderId="0" xfId="0" quotePrefix="1" applyFont="1" applyAlignment="1">
      <alignment horizontal="center"/>
    </xf>
    <xf numFmtId="37" fontId="10" fillId="0" borderId="0" xfId="0" applyNumberFormat="1" applyFont="1" applyFill="1" applyBorder="1"/>
    <xf numFmtId="37" fontId="11" fillId="0" borderId="0" xfId="0" applyNumberFormat="1" applyFont="1" applyFill="1" applyBorder="1"/>
    <xf numFmtId="0" fontId="12" fillId="0" borderId="0" xfId="0" applyFont="1" applyAlignment="1">
      <alignment horizontal="right"/>
    </xf>
    <xf numFmtId="0" fontId="7" fillId="0" borderId="0" xfId="0" applyFont="1" applyFill="1" applyAlignment="1">
      <alignment horizont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4" fontId="13" fillId="0" borderId="0" xfId="0" applyNumberFormat="1" applyFont="1"/>
    <xf numFmtId="4" fontId="13" fillId="0" borderId="0" xfId="0" applyNumberFormat="1" applyFont="1" applyFill="1"/>
    <xf numFmtId="0" fontId="12" fillId="0" borderId="0" xfId="0" applyFont="1"/>
    <xf numFmtId="0" fontId="11" fillId="0" borderId="0" xfId="0" quotePrefix="1" applyFont="1" applyAlignment="1">
      <alignment horizontal="center"/>
    </xf>
    <xf numFmtId="4" fontId="11" fillId="0" borderId="0" xfId="0" applyNumberFormat="1" applyFont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7" fillId="0" borderId="0" xfId="0" applyFont="1"/>
    <xf numFmtId="0" fontId="9" fillId="2" borderId="1" xfId="0" applyFont="1" applyFill="1" applyBorder="1" applyAlignment="1">
      <alignment horizontal="center"/>
    </xf>
    <xf numFmtId="0" fontId="7" fillId="0" borderId="4" xfId="0" applyFont="1" applyFill="1" applyBorder="1"/>
    <xf numFmtId="4" fontId="18" fillId="0" borderId="0" xfId="0" applyNumberFormat="1" applyFont="1"/>
    <xf numFmtId="0" fontId="19" fillId="0" borderId="0" xfId="0" applyFont="1"/>
    <xf numFmtId="4" fontId="18" fillId="0" borderId="0" xfId="0" applyNumberFormat="1" applyFont="1" applyFill="1"/>
    <xf numFmtId="0" fontId="11" fillId="0" borderId="0" xfId="0" applyFont="1" applyFill="1"/>
    <xf numFmtId="0" fontId="11" fillId="0" borderId="0" xfId="0" quotePrefix="1" applyFont="1" applyFill="1"/>
    <xf numFmtId="4" fontId="20" fillId="0" borderId="2" xfId="0" applyNumberFormat="1" applyFont="1" applyBorder="1"/>
    <xf numFmtId="4" fontId="13" fillId="0" borderId="2" xfId="0" applyNumberFormat="1" applyFont="1" applyFill="1" applyBorder="1"/>
    <xf numFmtId="4" fontId="11" fillId="0" borderId="0" xfId="0" applyNumberFormat="1" applyFont="1" applyFill="1"/>
    <xf numFmtId="4" fontId="10" fillId="0" borderId="0" xfId="0" applyNumberFormat="1" applyFont="1" applyFill="1"/>
    <xf numFmtId="0" fontId="24" fillId="0" borderId="0" xfId="0" applyFont="1" applyFill="1" applyAlignment="1">
      <alignment horizontal="center"/>
    </xf>
    <xf numFmtId="4" fontId="20" fillId="0" borderId="0" xfId="0" applyNumberFormat="1" applyFont="1" applyFill="1" applyBorder="1"/>
    <xf numFmtId="4" fontId="20" fillId="0" borderId="0" xfId="0" applyNumberFormat="1" applyFont="1"/>
    <xf numFmtId="4" fontId="20" fillId="0" borderId="4" xfId="0" applyNumberFormat="1" applyFont="1" applyBorder="1"/>
    <xf numFmtId="4" fontId="20" fillId="0" borderId="0" xfId="0" applyNumberFormat="1" applyFont="1" applyFill="1"/>
    <xf numFmtId="0" fontId="20" fillId="0" borderId="0" xfId="0" applyFont="1" applyBorder="1"/>
    <xf numFmtId="0" fontId="20" fillId="0" borderId="0" xfId="0" applyFont="1"/>
    <xf numFmtId="0" fontId="8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4" fontId="10" fillId="0" borderId="0" xfId="0" applyNumberFormat="1" applyFont="1" applyFill="1" applyBorder="1"/>
    <xf numFmtId="4" fontId="21" fillId="0" borderId="0" xfId="0" applyNumberFormat="1" applyFont="1" applyFill="1"/>
    <xf numFmtId="4" fontId="10" fillId="0" borderId="4" xfId="0" applyNumberFormat="1" applyFont="1" applyFill="1" applyBorder="1"/>
    <xf numFmtId="0" fontId="10" fillId="0" borderId="0" xfId="0" applyFont="1" applyFill="1"/>
    <xf numFmtId="0" fontId="22" fillId="0" borderId="0" xfId="0" applyFont="1" applyFill="1"/>
    <xf numFmtId="4" fontId="20" fillId="0" borderId="2" xfId="0" applyNumberFormat="1" applyFont="1" applyFill="1" applyBorder="1"/>
    <xf numFmtId="4" fontId="20" fillId="0" borderId="3" xfId="0" applyNumberFormat="1" applyFont="1" applyBorder="1"/>
    <xf numFmtId="0" fontId="20" fillId="0" borderId="2" xfId="0" applyFont="1" applyBorder="1"/>
    <xf numFmtId="0" fontId="23" fillId="0" borderId="2" xfId="0" applyFont="1" applyBorder="1"/>
    <xf numFmtId="4" fontId="20" fillId="0" borderId="0" xfId="0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4" fontId="11" fillId="0" borderId="0" xfId="0" applyNumberFormat="1" applyFont="1" applyFill="1" applyBorder="1"/>
    <xf numFmtId="37" fontId="11" fillId="0" borderId="0" xfId="0" quotePrefix="1" applyNumberFormat="1" applyFont="1" applyFill="1" applyBorder="1" applyAlignment="1">
      <alignment horizontal="left"/>
    </xf>
    <xf numFmtId="4" fontId="11" fillId="0" borderId="4" xfId="0" applyNumberFormat="1" applyFont="1" applyFill="1" applyBorder="1"/>
    <xf numFmtId="37" fontId="10" fillId="0" borderId="0" xfId="0" quotePrefix="1" applyNumberFormat="1" applyFont="1" applyFill="1" applyBorder="1" applyAlignment="1">
      <alignment horizontal="left"/>
    </xf>
    <xf numFmtId="37" fontId="20" fillId="0" borderId="0" xfId="0" quotePrefix="1" applyNumberFormat="1" applyFont="1" applyFill="1" applyBorder="1" applyAlignment="1">
      <alignment horizontal="left"/>
    </xf>
    <xf numFmtId="4" fontId="20" fillId="0" borderId="2" xfId="0" applyNumberFormat="1" applyFont="1" applyFill="1" applyBorder="1" applyAlignment="1">
      <alignment horizontal="right"/>
    </xf>
    <xf numFmtId="0" fontId="20" fillId="0" borderId="4" xfId="0" applyFont="1" applyBorder="1"/>
    <xf numFmtId="4" fontId="20" fillId="0" borderId="0" xfId="0" applyNumberFormat="1" applyFont="1" applyBorder="1"/>
    <xf numFmtId="0" fontId="8" fillId="4" borderId="8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4" fontId="20" fillId="0" borderId="2" xfId="0" quotePrefix="1" applyNumberFormat="1" applyFont="1" applyBorder="1"/>
    <xf numFmtId="0" fontId="8" fillId="3" borderId="8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horizontal="right"/>
    </xf>
    <xf numFmtId="4" fontId="10" fillId="0" borderId="7" xfId="0" applyNumberFormat="1" applyFont="1" applyFill="1" applyBorder="1"/>
    <xf numFmtId="4" fontId="10" fillId="0" borderId="9" xfId="0" applyNumberFormat="1" applyFont="1" applyFill="1" applyBorder="1"/>
    <xf numFmtId="4" fontId="11" fillId="0" borderId="4" xfId="0" applyNumberFormat="1" applyFont="1" applyFill="1" applyBorder="1" applyAlignment="1">
      <alignment horizontal="right"/>
    </xf>
    <xf numFmtId="4" fontId="6" fillId="0" borderId="0" xfId="0" applyNumberFormat="1" applyFont="1"/>
    <xf numFmtId="0" fontId="11" fillId="0" borderId="0" xfId="0" applyFont="1" applyAlignment="1">
      <alignment horizontal="center"/>
    </xf>
    <xf numFmtId="0" fontId="10" fillId="2" borderId="0" xfId="0" applyFont="1" applyFill="1"/>
    <xf numFmtId="0" fontId="27" fillId="0" borderId="0" xfId="0" applyFont="1"/>
    <xf numFmtId="4" fontId="11" fillId="0" borderId="0" xfId="0" applyNumberFormat="1" applyFont="1" applyBorder="1"/>
    <xf numFmtId="4" fontId="11" fillId="0" borderId="0" xfId="0" quotePrefix="1" applyNumberFormat="1" applyFont="1"/>
    <xf numFmtId="0" fontId="28" fillId="0" borderId="0" xfId="0" quotePrefix="1" applyFont="1" applyFill="1"/>
    <xf numFmtId="4" fontId="11" fillId="0" borderId="4" xfId="0" applyNumberFormat="1" applyFont="1" applyBorder="1"/>
    <xf numFmtId="0" fontId="11" fillId="0" borderId="0" xfId="0" applyFont="1"/>
    <xf numFmtId="0" fontId="29" fillId="0" borderId="0" xfId="0" applyFont="1"/>
    <xf numFmtId="4" fontId="10" fillId="3" borderId="0" xfId="0" applyNumberFormat="1" applyFont="1" applyFill="1" applyBorder="1"/>
    <xf numFmtId="4" fontId="24" fillId="3" borderId="0" xfId="0" applyNumberFormat="1" applyFont="1" applyFill="1" applyBorder="1"/>
    <xf numFmtId="4" fontId="10" fillId="3" borderId="0" xfId="0" applyNumberFormat="1" applyFont="1" applyFill="1" applyBorder="1" applyAlignment="1">
      <alignment horizontal="right"/>
    </xf>
    <xf numFmtId="4" fontId="24" fillId="3" borderId="0" xfId="0" applyNumberFormat="1" applyFont="1" applyFill="1" applyBorder="1" applyAlignment="1">
      <alignment horizontal="right"/>
    </xf>
    <xf numFmtId="4" fontId="24" fillId="3" borderId="0" xfId="0" applyNumberFormat="1" applyFont="1" applyFill="1"/>
    <xf numFmtId="4" fontId="10" fillId="3" borderId="0" xfId="0" applyNumberFormat="1" applyFont="1" applyFill="1"/>
    <xf numFmtId="4" fontId="30" fillId="3" borderId="0" xfId="0" applyNumberFormat="1" applyFont="1" applyFill="1"/>
    <xf numFmtId="4" fontId="24" fillId="3" borderId="4" xfId="0" applyNumberFormat="1" applyFont="1" applyFill="1" applyBorder="1"/>
    <xf numFmtId="0" fontId="24" fillId="3" borderId="0" xfId="0" applyFont="1" applyFill="1"/>
    <xf numFmtId="0" fontId="22" fillId="3" borderId="0" xfId="0" applyFont="1" applyFill="1"/>
    <xf numFmtId="4" fontId="10" fillId="3" borderId="0" xfId="0" quotePrefix="1" applyNumberFormat="1" applyFont="1" applyFill="1"/>
    <xf numFmtId="4" fontId="10" fillId="3" borderId="4" xfId="0" applyNumberFormat="1" applyFont="1" applyFill="1" applyBorder="1"/>
    <xf numFmtId="4" fontId="10" fillId="3" borderId="10" xfId="0" applyNumberFormat="1" applyFont="1" applyFill="1" applyBorder="1"/>
    <xf numFmtId="0" fontId="31" fillId="0" borderId="11" xfId="0" applyFont="1" applyBorder="1" applyAlignment="1">
      <alignment horizontal="left"/>
    </xf>
    <xf numFmtId="43" fontId="31" fillId="0" borderId="11" xfId="2" applyFont="1" applyBorder="1" applyAlignment="1">
      <alignment horizontal="center"/>
    </xf>
    <xf numFmtId="0" fontId="31" fillId="0" borderId="0" xfId="0" applyFont="1" applyAlignment="1">
      <alignment horizontal="center"/>
    </xf>
    <xf numFmtId="0" fontId="0" fillId="0" borderId="11" xfId="0" applyBorder="1"/>
    <xf numFmtId="43" fontId="1" fillId="0" borderId="11" xfId="2" applyFont="1" applyBorder="1"/>
    <xf numFmtId="0" fontId="31" fillId="0" borderId="11" xfId="0" applyFont="1" applyBorder="1"/>
    <xf numFmtId="0" fontId="31" fillId="0" borderId="0" xfId="0" applyFont="1"/>
    <xf numFmtId="43" fontId="1" fillId="0" borderId="0" xfId="2" applyFont="1"/>
    <xf numFmtId="43" fontId="1" fillId="0" borderId="12" xfId="2" applyFont="1" applyBorder="1"/>
    <xf numFmtId="0" fontId="0" fillId="0" borderId="0" xfId="0" applyAlignment="1">
      <alignment horizontal="left" vertical="center"/>
    </xf>
    <xf numFmtId="43" fontId="0" fillId="0" borderId="0" xfId="2" applyFont="1" applyAlignment="1">
      <alignment horizontal="center" vertical="center" wrapText="1"/>
    </xf>
    <xf numFmtId="43" fontId="32" fillId="0" borderId="0" xfId="2" applyFont="1" applyAlignment="1">
      <alignment horizontal="center" vertical="center"/>
    </xf>
    <xf numFmtId="43" fontId="1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2" applyNumberFormat="1" applyFont="1" applyAlignment="1">
      <alignment horizontal="center"/>
    </xf>
    <xf numFmtId="0" fontId="32" fillId="0" borderId="0" xfId="2" applyNumberFormat="1" applyFont="1" applyAlignment="1">
      <alignment horizontal="center"/>
    </xf>
    <xf numFmtId="43" fontId="0" fillId="0" borderId="0" xfId="2" applyFont="1"/>
    <xf numFmtId="0" fontId="0" fillId="0" borderId="0" xfId="2" applyNumberFormat="1" applyFont="1" applyAlignment="1">
      <alignment horizontal="center"/>
    </xf>
    <xf numFmtId="0" fontId="0" fillId="0" borderId="12" xfId="0" applyBorder="1"/>
    <xf numFmtId="0" fontId="1" fillId="0" borderId="12" xfId="2" applyNumberFormat="1" applyFont="1" applyBorder="1" applyAlignment="1">
      <alignment horizontal="center"/>
    </xf>
    <xf numFmtId="0" fontId="32" fillId="0" borderId="12" xfId="2" applyNumberFormat="1" applyFont="1" applyBorder="1" applyAlignment="1">
      <alignment horizontal="center"/>
    </xf>
    <xf numFmtId="43" fontId="1" fillId="0" borderId="4" xfId="2" applyFont="1" applyBorder="1"/>
    <xf numFmtId="43" fontId="1" fillId="5" borderId="11" xfId="2" applyFont="1" applyFill="1" applyBorder="1"/>
    <xf numFmtId="43" fontId="0" fillId="5" borderId="11" xfId="2" applyFont="1" applyFill="1" applyBorder="1"/>
  </cellXfs>
  <cellStyles count="7">
    <cellStyle name="Comma 2" xfId="2" xr:uid="{00000000-0005-0000-0000-000000000000}"/>
    <cellStyle name="Comma 3" xfId="3" xr:uid="{00000000-0005-0000-0000-000001000000}"/>
    <cellStyle name="Comma 4" xfId="1" xr:uid="{00000000-0005-0000-0000-000002000000}"/>
    <cellStyle name="Excel Built-in Normal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"/>
  <sheetViews>
    <sheetView topLeftCell="A22" zoomScaleNormal="100" workbookViewId="0">
      <selection activeCell="F31" activeCellId="7" sqref="F7 F11 F15 F19 F21 F25 F28 F31"/>
    </sheetView>
  </sheetViews>
  <sheetFormatPr defaultRowHeight="15"/>
  <cols>
    <col min="1" max="1" width="40.7109375" style="3" customWidth="1"/>
    <col min="2" max="2" width="4.140625" style="5" customWidth="1"/>
    <col min="3" max="3" width="68.28515625" customWidth="1"/>
    <col min="4" max="5" width="15.7109375" customWidth="1"/>
    <col min="6" max="6" width="15.7109375" style="3" customWidth="1"/>
    <col min="7" max="7" width="0.5703125" style="3" customWidth="1"/>
    <col min="8" max="8" width="15.7109375" style="3" customWidth="1"/>
  </cols>
  <sheetData>
    <row r="1" spans="1:15" ht="27" customHeight="1">
      <c r="A1" s="22" t="s">
        <v>48</v>
      </c>
      <c r="B1" s="7"/>
      <c r="C1" s="8"/>
      <c r="D1" s="33"/>
      <c r="E1" s="33"/>
      <c r="F1" s="33"/>
      <c r="G1" s="33"/>
      <c r="H1" s="33"/>
      <c r="I1" s="2"/>
      <c r="J1" s="2"/>
      <c r="K1" s="2"/>
      <c r="L1" s="2"/>
      <c r="M1" s="2"/>
      <c r="N1" s="2"/>
      <c r="O1" s="2"/>
    </row>
    <row r="2" spans="1:15" s="3" customFormat="1" ht="15.75">
      <c r="A2" s="6"/>
      <c r="B2" s="7"/>
      <c r="C2" s="8"/>
      <c r="D2" s="10" t="s">
        <v>2</v>
      </c>
      <c r="E2" s="11" t="s">
        <v>3</v>
      </c>
      <c r="F2" s="79" t="s">
        <v>8</v>
      </c>
      <c r="G2" s="75"/>
      <c r="H2" s="72" t="s">
        <v>8</v>
      </c>
      <c r="I2" s="2"/>
      <c r="J2" s="2"/>
      <c r="K2" s="2"/>
      <c r="L2" s="2"/>
      <c r="M2" s="2"/>
      <c r="N2" s="2"/>
      <c r="O2" s="2"/>
    </row>
    <row r="3" spans="1:15" s="3" customFormat="1" ht="15.75">
      <c r="B3" s="7"/>
      <c r="C3" s="8"/>
      <c r="D3" s="32"/>
      <c r="E3" s="32"/>
      <c r="F3" s="50">
        <v>2020</v>
      </c>
      <c r="G3" s="76"/>
      <c r="H3" s="73">
        <v>2019</v>
      </c>
      <c r="I3" s="2"/>
      <c r="J3" s="2"/>
      <c r="K3" s="2"/>
      <c r="L3" s="2"/>
      <c r="M3" s="2"/>
      <c r="N3" s="2"/>
      <c r="O3" s="2"/>
    </row>
    <row r="4" spans="1:15" ht="15.75">
      <c r="A4" s="6"/>
      <c r="B4" s="7"/>
      <c r="C4" s="8"/>
      <c r="D4" s="12" t="s">
        <v>1</v>
      </c>
      <c r="E4" s="13" t="s">
        <v>1</v>
      </c>
      <c r="F4" s="51" t="s">
        <v>1</v>
      </c>
      <c r="G4" s="13"/>
      <c r="H4" s="74" t="s">
        <v>1</v>
      </c>
      <c r="I4" s="2"/>
      <c r="J4" s="2"/>
      <c r="K4" s="2"/>
      <c r="L4" s="2"/>
      <c r="M4" s="2"/>
      <c r="N4" s="2"/>
      <c r="O4" s="2"/>
    </row>
    <row r="5" spans="1:15" s="3" customFormat="1" ht="18.75">
      <c r="A5" s="31" t="s">
        <v>7</v>
      </c>
      <c r="B5" s="7"/>
      <c r="C5" s="15" t="s">
        <v>28</v>
      </c>
      <c r="D5" s="43"/>
      <c r="E5" s="43"/>
      <c r="F5" s="52"/>
      <c r="G5" s="77"/>
      <c r="H5" s="80"/>
      <c r="I5" s="2"/>
      <c r="J5" s="2"/>
      <c r="K5" s="2"/>
      <c r="L5" s="2"/>
      <c r="M5" s="2"/>
      <c r="N5" s="2"/>
      <c r="O5" s="2"/>
    </row>
    <row r="6" spans="1:15" ht="15.75">
      <c r="A6" s="6"/>
      <c r="B6" s="16">
        <v>1</v>
      </c>
      <c r="C6" s="17" t="s">
        <v>0</v>
      </c>
      <c r="D6" s="64"/>
      <c r="E6" s="64"/>
      <c r="F6" s="95"/>
      <c r="G6" s="58"/>
      <c r="H6" s="53"/>
      <c r="I6" s="2"/>
      <c r="J6" s="2"/>
      <c r="K6" s="2"/>
      <c r="L6" s="2"/>
      <c r="M6" s="2"/>
      <c r="N6" s="2"/>
      <c r="O6" s="2"/>
    </row>
    <row r="7" spans="1:15" ht="15.75">
      <c r="A7" s="6"/>
      <c r="B7" s="7"/>
      <c r="C7" s="18" t="s">
        <v>21</v>
      </c>
      <c r="D7" s="64"/>
      <c r="E7" s="64">
        <v>4800</v>
      </c>
      <c r="F7" s="95">
        <v>4800</v>
      </c>
      <c r="G7" s="58"/>
      <c r="H7" s="53">
        <v>4800</v>
      </c>
      <c r="I7" s="2"/>
      <c r="J7" s="2"/>
      <c r="K7" s="2"/>
      <c r="L7" s="2"/>
      <c r="M7" s="2"/>
      <c r="N7" s="2"/>
      <c r="O7" s="2"/>
    </row>
    <row r="8" spans="1:15" s="1" customFormat="1" ht="15.75">
      <c r="A8" s="6"/>
      <c r="B8" s="7"/>
      <c r="C8" s="18"/>
      <c r="D8" s="64"/>
      <c r="E8" s="64"/>
      <c r="F8" s="95"/>
      <c r="G8" s="58"/>
      <c r="H8" s="53"/>
      <c r="I8" s="2"/>
      <c r="J8" s="2"/>
      <c r="K8" s="2"/>
      <c r="L8" s="2"/>
      <c r="M8" s="2"/>
      <c r="N8" s="2"/>
      <c r="O8" s="2"/>
    </row>
    <row r="9" spans="1:15" ht="15.75">
      <c r="A9" s="19" t="s">
        <v>20</v>
      </c>
      <c r="B9" s="16">
        <v>2</v>
      </c>
      <c r="C9" s="67" t="s">
        <v>49</v>
      </c>
      <c r="D9" s="64">
        <v>1043328</v>
      </c>
      <c r="E9" s="2"/>
      <c r="F9" s="96"/>
      <c r="G9" s="58"/>
      <c r="H9" s="53"/>
      <c r="I9" s="2"/>
      <c r="J9" s="2"/>
      <c r="K9" s="2"/>
      <c r="L9" s="2"/>
      <c r="M9" s="2"/>
      <c r="N9" s="2"/>
      <c r="O9" s="2"/>
    </row>
    <row r="10" spans="1:15" s="3" customFormat="1" ht="15.75">
      <c r="A10" s="19"/>
      <c r="B10" s="16"/>
      <c r="C10" s="18" t="s">
        <v>4</v>
      </c>
      <c r="D10" s="44"/>
      <c r="E10" s="2"/>
      <c r="F10" s="96"/>
      <c r="G10" s="58"/>
      <c r="H10" s="53"/>
      <c r="I10" s="2"/>
      <c r="J10" s="2"/>
      <c r="K10" s="2"/>
      <c r="L10" s="2"/>
      <c r="M10" s="2"/>
      <c r="N10" s="2"/>
      <c r="O10" s="2"/>
    </row>
    <row r="11" spans="1:15" s="3" customFormat="1" ht="15.75">
      <c r="B11" s="27"/>
      <c r="C11" s="65" t="s">
        <v>50</v>
      </c>
      <c r="D11" s="84">
        <v>126000</v>
      </c>
      <c r="E11" s="85">
        <f>+D9+D11</f>
        <v>1169328</v>
      </c>
      <c r="F11" s="97">
        <v>1170000</v>
      </c>
      <c r="G11" s="69"/>
      <c r="H11" s="81">
        <v>1208256</v>
      </c>
      <c r="I11" s="2"/>
      <c r="J11" s="2"/>
      <c r="K11" s="2"/>
      <c r="L11" s="2"/>
      <c r="M11" s="2"/>
      <c r="N11" s="2"/>
      <c r="O11" s="2"/>
    </row>
    <row r="12" spans="1:15" s="3" customFormat="1" ht="15.75">
      <c r="A12" s="19"/>
      <c r="B12" s="27"/>
      <c r="C12" s="68"/>
      <c r="D12" s="44"/>
      <c r="E12" s="62"/>
      <c r="F12" s="98"/>
      <c r="G12" s="69"/>
      <c r="H12" s="81"/>
      <c r="I12" s="2"/>
      <c r="J12" s="2"/>
      <c r="K12" s="2"/>
      <c r="L12" s="2"/>
      <c r="M12" s="2"/>
      <c r="N12" s="2"/>
      <c r="O12" s="2"/>
    </row>
    <row r="13" spans="1:15" ht="15.75">
      <c r="A13" s="6"/>
      <c r="B13" s="27">
        <v>3</v>
      </c>
      <c r="C13" s="56" t="s">
        <v>5</v>
      </c>
      <c r="D13" s="28"/>
      <c r="E13" s="28"/>
      <c r="F13" s="99"/>
      <c r="G13" s="39"/>
      <c r="H13" s="42"/>
      <c r="I13" s="2"/>
      <c r="J13" s="2"/>
      <c r="K13" s="2"/>
      <c r="L13" s="2"/>
      <c r="M13" s="2"/>
      <c r="N13" s="2"/>
      <c r="O13" s="2"/>
    </row>
    <row r="14" spans="1:15" ht="15.75">
      <c r="A14" s="19" t="s">
        <v>33</v>
      </c>
      <c r="B14" s="86"/>
      <c r="C14" s="37" t="s">
        <v>34</v>
      </c>
      <c r="D14" s="28">
        <v>2460</v>
      </c>
      <c r="E14" s="28"/>
      <c r="F14" s="99"/>
      <c r="G14" s="39"/>
      <c r="H14" s="42"/>
      <c r="I14" s="2"/>
      <c r="J14" s="2"/>
      <c r="K14" s="2"/>
      <c r="L14" s="2"/>
      <c r="M14" s="2"/>
      <c r="N14" s="2"/>
      <c r="O14" s="2"/>
    </row>
    <row r="15" spans="1:15" ht="15.75">
      <c r="A15" s="6"/>
      <c r="B15" s="86"/>
      <c r="C15" s="37" t="s">
        <v>51</v>
      </c>
      <c r="D15" s="66">
        <v>500</v>
      </c>
      <c r="E15" s="41">
        <f>+D14+D15</f>
        <v>2960</v>
      </c>
      <c r="F15" s="100">
        <v>2960</v>
      </c>
      <c r="G15" s="58"/>
      <c r="H15" s="42"/>
      <c r="I15" s="2"/>
      <c r="J15" s="2"/>
      <c r="K15" s="2"/>
      <c r="L15" s="2"/>
      <c r="M15" s="2"/>
      <c r="N15" s="2"/>
      <c r="O15" s="2"/>
    </row>
    <row r="16" spans="1:15" s="3" customFormat="1" ht="15.75">
      <c r="A16" s="6"/>
      <c r="B16" s="7"/>
      <c r="C16" s="49"/>
      <c r="D16" s="45"/>
      <c r="E16" s="45"/>
      <c r="F16" s="99"/>
      <c r="G16" s="39"/>
      <c r="H16" s="42"/>
      <c r="I16" s="2"/>
      <c r="J16" s="2"/>
      <c r="K16" s="2"/>
      <c r="L16" s="2"/>
      <c r="M16" s="2"/>
      <c r="N16" s="2"/>
      <c r="O16" s="2"/>
    </row>
    <row r="17" spans="1:15" ht="15.75">
      <c r="A17" s="6"/>
      <c r="B17" s="7"/>
      <c r="C17" s="87" t="s">
        <v>22</v>
      </c>
      <c r="D17" s="28"/>
      <c r="E17" s="28"/>
      <c r="F17" s="100"/>
      <c r="G17" s="39"/>
      <c r="H17" s="42"/>
      <c r="I17" s="2"/>
      <c r="J17" s="2"/>
      <c r="K17" s="2"/>
      <c r="L17" s="2"/>
      <c r="M17" s="2"/>
      <c r="N17" s="2"/>
      <c r="O17" s="2"/>
    </row>
    <row r="18" spans="1:15" ht="15.75">
      <c r="A18" s="6"/>
      <c r="B18" s="16">
        <v>1</v>
      </c>
      <c r="C18" s="17" t="s">
        <v>0</v>
      </c>
      <c r="D18" s="28"/>
      <c r="E18" s="28"/>
      <c r="F18" s="100"/>
      <c r="G18" s="39"/>
      <c r="H18" s="42"/>
      <c r="I18" s="2"/>
      <c r="J18" s="2"/>
      <c r="K18" s="2"/>
      <c r="L18" s="2"/>
      <c r="M18" s="2"/>
      <c r="N18" s="2"/>
      <c r="O18" s="2"/>
    </row>
    <row r="19" spans="1:15" ht="15.75">
      <c r="A19" s="6"/>
      <c r="B19" s="7"/>
      <c r="C19" s="18" t="s">
        <v>21</v>
      </c>
      <c r="D19" s="64"/>
      <c r="E19" s="64">
        <v>4800</v>
      </c>
      <c r="F19" s="95">
        <v>4800</v>
      </c>
      <c r="G19" s="58"/>
      <c r="H19" s="53">
        <v>4800</v>
      </c>
      <c r="I19" s="2"/>
      <c r="J19" s="2"/>
      <c r="K19" s="2"/>
      <c r="L19" s="2"/>
      <c r="M19" s="2"/>
      <c r="N19" s="2"/>
      <c r="O19" s="2"/>
    </row>
    <row r="20" spans="1:15" ht="15.75">
      <c r="A20" s="6"/>
      <c r="B20" s="20"/>
      <c r="C20" s="49"/>
      <c r="D20" s="45"/>
      <c r="E20" s="45"/>
      <c r="F20" s="99"/>
      <c r="G20" s="39"/>
      <c r="H20" s="42"/>
      <c r="I20" s="2"/>
      <c r="J20" s="2"/>
      <c r="K20" s="2"/>
      <c r="L20" s="2"/>
      <c r="M20" s="2"/>
      <c r="N20" s="2"/>
      <c r="O20" s="2"/>
    </row>
    <row r="21" spans="1:15" s="3" customFormat="1" ht="15.75">
      <c r="A21" s="19" t="s">
        <v>20</v>
      </c>
      <c r="B21" s="20">
        <v>2</v>
      </c>
      <c r="C21" s="67" t="s">
        <v>49</v>
      </c>
      <c r="D21" s="28"/>
      <c r="E21" s="28">
        <v>175692</v>
      </c>
      <c r="F21" s="100">
        <v>176000</v>
      </c>
      <c r="G21" s="39"/>
      <c r="H21" s="42">
        <v>170148</v>
      </c>
      <c r="I21" s="2"/>
      <c r="J21" s="2"/>
      <c r="K21" s="2"/>
      <c r="L21" s="2"/>
      <c r="M21" s="2"/>
      <c r="N21" s="2"/>
      <c r="O21" s="2"/>
    </row>
    <row r="22" spans="1:15" s="3" customFormat="1" ht="15.75">
      <c r="A22" s="26"/>
      <c r="B22" s="20"/>
      <c r="C22" s="23"/>
      <c r="D22" s="24"/>
      <c r="E22" s="25"/>
      <c r="F22" s="101"/>
      <c r="G22" s="40"/>
      <c r="H22" s="54"/>
      <c r="I22" s="2"/>
      <c r="J22" s="2"/>
      <c r="K22" s="2"/>
      <c r="L22" s="2"/>
      <c r="M22" s="2"/>
      <c r="N22" s="2"/>
      <c r="O22" s="2"/>
    </row>
    <row r="23" spans="1:15" ht="15.75">
      <c r="A23" s="6"/>
      <c r="B23" s="16">
        <v>3</v>
      </c>
      <c r="C23" s="56" t="s">
        <v>5</v>
      </c>
      <c r="D23" s="28"/>
      <c r="E23" s="28"/>
      <c r="F23" s="99"/>
      <c r="G23" s="39"/>
      <c r="H23" s="42"/>
      <c r="I23" s="2"/>
      <c r="J23" s="2"/>
      <c r="K23" s="2"/>
      <c r="L23" s="2"/>
      <c r="M23" s="2"/>
      <c r="N23" s="2"/>
      <c r="O23" s="2"/>
    </row>
    <row r="24" spans="1:15" ht="15.75">
      <c r="A24" s="19" t="s">
        <v>29</v>
      </c>
      <c r="B24" s="7"/>
      <c r="C24" s="37" t="s">
        <v>6</v>
      </c>
      <c r="D24" s="28">
        <v>640</v>
      </c>
      <c r="E24" s="28"/>
      <c r="F24" s="99"/>
      <c r="G24" s="39"/>
      <c r="H24" s="42"/>
      <c r="I24" s="2"/>
      <c r="J24" s="2"/>
      <c r="K24" s="2"/>
      <c r="L24" s="2"/>
      <c r="M24" s="2"/>
      <c r="N24" s="2"/>
      <c r="O24" s="2"/>
    </row>
    <row r="25" spans="1:15" ht="15.75">
      <c r="A25" s="6"/>
      <c r="B25" s="7"/>
      <c r="C25" s="37" t="s">
        <v>52</v>
      </c>
      <c r="D25" s="66">
        <v>300</v>
      </c>
      <c r="E25" s="41">
        <f>+D24+D25</f>
        <v>940</v>
      </c>
      <c r="F25" s="100">
        <v>940</v>
      </c>
      <c r="G25" s="58"/>
      <c r="H25" s="42"/>
      <c r="I25" s="2"/>
      <c r="J25" s="2"/>
      <c r="K25" s="2"/>
      <c r="L25" s="2"/>
      <c r="M25" s="2"/>
      <c r="N25" s="2"/>
      <c r="O25" s="2"/>
    </row>
    <row r="26" spans="1:15" ht="15.75">
      <c r="A26" s="29"/>
      <c r="B26" s="30"/>
      <c r="C26" s="70"/>
      <c r="D26" s="46"/>
      <c r="E26" s="46"/>
      <c r="F26" s="102"/>
      <c r="G26" s="59"/>
      <c r="H26" s="55"/>
      <c r="I26" s="2"/>
      <c r="J26" s="2"/>
      <c r="K26" s="2"/>
      <c r="L26" s="2"/>
      <c r="M26" s="2"/>
      <c r="N26" s="2"/>
      <c r="O26" s="2"/>
    </row>
    <row r="27" spans="1:15" ht="18.75">
      <c r="A27" s="31" t="s">
        <v>9</v>
      </c>
      <c r="B27" s="7"/>
      <c r="C27" s="87" t="s">
        <v>28</v>
      </c>
      <c r="D27" s="28"/>
      <c r="E27" s="28"/>
      <c r="F27" s="100"/>
      <c r="G27" s="39"/>
      <c r="H27" s="42"/>
      <c r="I27" s="2"/>
      <c r="J27" s="2"/>
      <c r="K27" s="2"/>
      <c r="L27" s="2"/>
      <c r="M27" s="2"/>
      <c r="N27" s="2"/>
      <c r="O27" s="2"/>
    </row>
    <row r="28" spans="1:15" ht="15.75">
      <c r="A28" s="63"/>
      <c r="B28" s="16">
        <v>1</v>
      </c>
      <c r="C28" s="38" t="s">
        <v>54</v>
      </c>
      <c r="D28" s="88"/>
      <c r="E28" s="41">
        <v>101052</v>
      </c>
      <c r="F28" s="100">
        <v>105000</v>
      </c>
      <c r="G28" s="58"/>
      <c r="H28" s="42">
        <v>96480</v>
      </c>
      <c r="I28" s="2"/>
      <c r="J28" s="2"/>
      <c r="K28" s="2"/>
      <c r="L28" s="2"/>
      <c r="M28" s="2"/>
      <c r="N28" s="2"/>
      <c r="O28" s="2"/>
    </row>
    <row r="29" spans="1:15" ht="15.75">
      <c r="A29" s="6"/>
      <c r="B29" s="7"/>
      <c r="C29" s="49"/>
      <c r="D29" s="48"/>
      <c r="E29" s="49"/>
      <c r="F29" s="103"/>
      <c r="G29" s="60"/>
      <c r="H29" s="56"/>
      <c r="I29" s="2"/>
      <c r="J29" s="2"/>
      <c r="K29" s="2"/>
      <c r="L29" s="2"/>
      <c r="M29" s="2"/>
      <c r="N29" s="2"/>
      <c r="O29" s="2"/>
    </row>
    <row r="30" spans="1:15" ht="15.75">
      <c r="A30" s="6"/>
      <c r="B30" s="7"/>
      <c r="C30" s="87" t="s">
        <v>22</v>
      </c>
      <c r="D30" s="88"/>
      <c r="E30" s="88"/>
      <c r="F30" s="104"/>
      <c r="G30" s="61"/>
      <c r="H30" s="57"/>
      <c r="I30" s="2"/>
      <c r="J30" s="2"/>
      <c r="K30" s="2"/>
      <c r="L30" s="2"/>
      <c r="M30" s="2"/>
      <c r="N30" s="2"/>
      <c r="O30" s="2"/>
    </row>
    <row r="31" spans="1:15" ht="15.75">
      <c r="A31" s="63"/>
      <c r="B31" s="16">
        <v>1</v>
      </c>
      <c r="C31" s="38" t="s">
        <v>53</v>
      </c>
      <c r="D31" s="41"/>
      <c r="E31" s="28">
        <v>25440</v>
      </c>
      <c r="F31" s="100">
        <v>27000</v>
      </c>
      <c r="G31" s="39"/>
      <c r="H31" s="42">
        <v>24288</v>
      </c>
    </row>
    <row r="32" spans="1:15" ht="15.75">
      <c r="A32" s="29"/>
      <c r="B32" s="30"/>
      <c r="C32" s="70"/>
      <c r="D32" s="46"/>
      <c r="E32" s="46"/>
      <c r="F32" s="102"/>
      <c r="G32" s="59"/>
      <c r="H32" s="55"/>
    </row>
    <row r="33" spans="1:8" ht="18.75">
      <c r="A33" s="31" t="s">
        <v>10</v>
      </c>
      <c r="B33" s="27">
        <v>1</v>
      </c>
      <c r="C33" s="37" t="s">
        <v>43</v>
      </c>
      <c r="D33" s="89"/>
      <c r="E33" s="28">
        <v>6900</v>
      </c>
      <c r="F33" s="100">
        <v>6900</v>
      </c>
      <c r="G33" s="39"/>
      <c r="H33" s="42">
        <v>7200</v>
      </c>
    </row>
    <row r="34" spans="1:8" ht="15.75">
      <c r="A34" s="6"/>
      <c r="B34" s="27">
        <v>2</v>
      </c>
      <c r="C34" s="37" t="s">
        <v>55</v>
      </c>
      <c r="D34" s="71"/>
      <c r="E34" s="28">
        <v>15000</v>
      </c>
      <c r="F34" s="100">
        <v>15000</v>
      </c>
      <c r="G34" s="39"/>
      <c r="H34" s="42">
        <v>24000</v>
      </c>
    </row>
    <row r="35" spans="1:8" ht="15.75">
      <c r="A35" s="29"/>
      <c r="B35" s="30"/>
      <c r="C35" s="70"/>
      <c r="D35" s="46"/>
      <c r="E35" s="46"/>
      <c r="F35" s="102"/>
      <c r="G35" s="59"/>
      <c r="H35" s="55"/>
    </row>
    <row r="36" spans="1:8" ht="18.75">
      <c r="A36" s="31" t="s">
        <v>11</v>
      </c>
      <c r="B36" s="16">
        <v>1</v>
      </c>
      <c r="C36" s="37" t="s">
        <v>44</v>
      </c>
      <c r="D36" s="28"/>
      <c r="E36" s="28">
        <v>6000</v>
      </c>
      <c r="F36" s="100">
        <v>6000</v>
      </c>
      <c r="G36" s="39"/>
      <c r="H36" s="42">
        <v>6000</v>
      </c>
    </row>
    <row r="37" spans="1:8" s="3" customFormat="1" ht="15.75">
      <c r="A37" s="14"/>
      <c r="B37" s="16">
        <v>2</v>
      </c>
      <c r="C37" s="37" t="s">
        <v>15</v>
      </c>
      <c r="D37" s="28"/>
      <c r="E37" s="28"/>
      <c r="F37" s="100"/>
      <c r="G37" s="39"/>
      <c r="H37" s="42"/>
    </row>
    <row r="38" spans="1:8" s="3" customFormat="1" ht="15.75">
      <c r="A38" s="14"/>
      <c r="B38" s="16"/>
      <c r="C38" s="38" t="s">
        <v>35</v>
      </c>
      <c r="D38" s="28">
        <v>10800</v>
      </c>
      <c r="E38" s="90"/>
      <c r="F38" s="105"/>
      <c r="G38" s="78"/>
      <c r="H38" s="42"/>
    </row>
    <row r="39" spans="1:8" s="3" customFormat="1" ht="15.75">
      <c r="A39" s="19" t="s">
        <v>23</v>
      </c>
      <c r="B39" s="16"/>
      <c r="C39" s="38" t="s">
        <v>38</v>
      </c>
      <c r="D39" s="28">
        <v>9000</v>
      </c>
      <c r="E39" s="28"/>
      <c r="F39" s="100"/>
      <c r="G39" s="39"/>
      <c r="H39" s="42"/>
    </row>
    <row r="40" spans="1:8" s="3" customFormat="1" ht="15.75">
      <c r="A40" s="19" t="s">
        <v>36</v>
      </c>
      <c r="B40" s="16"/>
      <c r="C40" s="91" t="s">
        <v>30</v>
      </c>
      <c r="D40" s="28">
        <v>0</v>
      </c>
      <c r="E40" s="28"/>
      <c r="F40" s="100"/>
      <c r="G40" s="39"/>
      <c r="H40" s="42"/>
    </row>
    <row r="41" spans="1:8" s="3" customFormat="1" ht="15.75">
      <c r="A41" s="14"/>
      <c r="B41" s="16"/>
      <c r="C41" s="38" t="s">
        <v>26</v>
      </c>
      <c r="D41" s="28">
        <v>8500</v>
      </c>
      <c r="E41" s="28"/>
      <c r="F41" s="100"/>
      <c r="G41" s="39"/>
      <c r="H41" s="42"/>
    </row>
    <row r="42" spans="1:8" s="3" customFormat="1" ht="15.75">
      <c r="A42" s="14"/>
      <c r="B42" s="16"/>
      <c r="C42" s="38" t="s">
        <v>64</v>
      </c>
      <c r="D42" s="92">
        <v>5000</v>
      </c>
      <c r="E42" s="28">
        <f>SUM(D38:D42)</f>
        <v>33300</v>
      </c>
      <c r="F42" s="100">
        <v>33300</v>
      </c>
      <c r="G42" s="39"/>
      <c r="H42" s="42">
        <v>33000</v>
      </c>
    </row>
    <row r="43" spans="1:8" ht="15.75">
      <c r="A43" s="6"/>
      <c r="B43" s="16">
        <v>3</v>
      </c>
      <c r="C43" s="37" t="s">
        <v>14</v>
      </c>
      <c r="D43" s="28"/>
      <c r="E43" s="28"/>
      <c r="F43" s="99"/>
      <c r="G43" s="39"/>
      <c r="H43" s="42"/>
    </row>
    <row r="44" spans="1:8" s="3" customFormat="1" ht="15.75">
      <c r="A44" s="6"/>
      <c r="B44" s="16"/>
      <c r="C44" s="38" t="s">
        <v>56</v>
      </c>
      <c r="D44" s="28">
        <v>2280</v>
      </c>
      <c r="E44" s="28"/>
      <c r="F44" s="99"/>
      <c r="G44" s="39"/>
      <c r="H44" s="42"/>
    </row>
    <row r="45" spans="1:8" s="3" customFormat="1" ht="15.75">
      <c r="A45" s="26" t="s">
        <v>40</v>
      </c>
      <c r="B45" s="16"/>
      <c r="C45" s="38" t="s">
        <v>39</v>
      </c>
      <c r="D45" s="92">
        <v>5500</v>
      </c>
      <c r="E45" s="28">
        <f>SUM(D44:D45)</f>
        <v>7780</v>
      </c>
      <c r="F45" s="100">
        <v>8000</v>
      </c>
      <c r="G45" s="39"/>
      <c r="H45" s="42">
        <v>8350</v>
      </c>
    </row>
    <row r="46" spans="1:8" ht="15.75">
      <c r="A46" s="6"/>
      <c r="B46" s="27">
        <v>4</v>
      </c>
      <c r="C46" s="37" t="s">
        <v>19</v>
      </c>
      <c r="D46" s="28"/>
      <c r="E46" s="28">
        <v>1000</v>
      </c>
      <c r="F46" s="100">
        <v>1000</v>
      </c>
      <c r="G46" s="39"/>
      <c r="H46" s="42">
        <v>1000</v>
      </c>
    </row>
    <row r="47" spans="1:8" ht="15.75">
      <c r="A47" s="6"/>
      <c r="B47" s="16">
        <v>5</v>
      </c>
      <c r="C47" s="37" t="s">
        <v>31</v>
      </c>
      <c r="D47" s="28"/>
      <c r="E47" s="28"/>
      <c r="F47" s="99"/>
      <c r="G47" s="39"/>
      <c r="H47" s="42"/>
    </row>
    <row r="48" spans="1:8" s="3" customFormat="1" ht="15.75">
      <c r="A48" s="6"/>
      <c r="B48" s="16"/>
      <c r="C48" s="38" t="s">
        <v>16</v>
      </c>
      <c r="D48" s="28">
        <v>438.8</v>
      </c>
      <c r="E48" s="28"/>
      <c r="F48" s="99"/>
      <c r="G48" s="39"/>
      <c r="H48" s="42"/>
    </row>
    <row r="49" spans="1:11" s="3" customFormat="1" ht="15.75">
      <c r="A49" s="19" t="s">
        <v>45</v>
      </c>
      <c r="B49" s="16"/>
      <c r="C49" s="91" t="s">
        <v>17</v>
      </c>
      <c r="D49" s="28">
        <v>0</v>
      </c>
      <c r="E49" s="28"/>
      <c r="F49" s="99"/>
      <c r="G49" s="39"/>
      <c r="H49" s="42"/>
    </row>
    <row r="50" spans="1:11" s="3" customFormat="1" ht="15.75">
      <c r="A50" s="6"/>
      <c r="B50" s="16"/>
      <c r="C50" s="38" t="s">
        <v>57</v>
      </c>
      <c r="D50" s="92">
        <v>2000</v>
      </c>
      <c r="E50" s="28">
        <f>SUM(D48:D50)</f>
        <v>2438.8000000000002</v>
      </c>
      <c r="F50" s="100">
        <v>2500</v>
      </c>
      <c r="G50" s="39"/>
      <c r="H50" s="42">
        <v>5500</v>
      </c>
    </row>
    <row r="51" spans="1:11" ht="15.75">
      <c r="A51" s="6"/>
      <c r="B51" s="16">
        <v>6</v>
      </c>
      <c r="C51" s="37" t="s">
        <v>25</v>
      </c>
      <c r="D51" s="28"/>
      <c r="E51" s="41">
        <v>4000</v>
      </c>
      <c r="F51" s="100">
        <v>4000</v>
      </c>
      <c r="G51" s="58"/>
      <c r="H51" s="42">
        <v>4000</v>
      </c>
    </row>
    <row r="52" spans="1:11" ht="15.75">
      <c r="A52" s="6"/>
      <c r="B52" s="16">
        <v>7</v>
      </c>
      <c r="C52" s="93" t="s">
        <v>12</v>
      </c>
      <c r="D52" s="28"/>
      <c r="E52" s="28">
        <v>5300</v>
      </c>
      <c r="F52" s="100">
        <v>5300</v>
      </c>
      <c r="G52" s="39"/>
      <c r="H52" s="42">
        <v>5300</v>
      </c>
    </row>
    <row r="53" spans="1:11" ht="15.75">
      <c r="A53" s="19" t="s">
        <v>47</v>
      </c>
      <c r="B53" s="16">
        <v>8</v>
      </c>
      <c r="C53" s="93" t="s">
        <v>46</v>
      </c>
      <c r="D53" s="28"/>
      <c r="E53" s="28">
        <v>11200</v>
      </c>
      <c r="F53" s="100">
        <v>12000</v>
      </c>
      <c r="G53" s="39"/>
      <c r="H53" s="42">
        <v>12000</v>
      </c>
    </row>
    <row r="54" spans="1:11" s="3" customFormat="1" ht="15.75">
      <c r="A54" s="29"/>
      <c r="B54" s="30"/>
      <c r="C54" s="70"/>
      <c r="D54" s="46"/>
      <c r="E54" s="46"/>
      <c r="F54" s="106"/>
      <c r="G54" s="59"/>
      <c r="H54" s="55"/>
    </row>
    <row r="55" spans="1:11" s="3" customFormat="1" ht="18.75">
      <c r="A55" s="31" t="s">
        <v>32</v>
      </c>
      <c r="B55" s="7"/>
      <c r="C55" s="87" t="s">
        <v>28</v>
      </c>
      <c r="D55" s="45"/>
      <c r="E55" s="45"/>
      <c r="F55" s="100"/>
      <c r="G55" s="39"/>
      <c r="H55" s="42"/>
    </row>
    <row r="56" spans="1:11" ht="15.75">
      <c r="A56" s="21"/>
      <c r="B56" s="16">
        <v>1</v>
      </c>
      <c r="C56" s="93" t="s">
        <v>41</v>
      </c>
      <c r="D56" s="41"/>
      <c r="E56" s="41">
        <v>20000</v>
      </c>
      <c r="F56" s="100">
        <v>20000</v>
      </c>
      <c r="G56" s="58"/>
      <c r="H56" s="42">
        <v>20000</v>
      </c>
      <c r="K56" s="94" t="s">
        <v>59</v>
      </c>
    </row>
    <row r="57" spans="1:11" ht="15.75">
      <c r="A57" s="6"/>
      <c r="B57" s="16">
        <v>2</v>
      </c>
      <c r="C57" s="93" t="s">
        <v>13</v>
      </c>
      <c r="D57" s="41"/>
      <c r="E57" s="41">
        <v>6000</v>
      </c>
      <c r="F57" s="100">
        <v>6000</v>
      </c>
      <c r="G57" s="58"/>
      <c r="H57" s="42">
        <v>6000</v>
      </c>
      <c r="K57" s="49" t="s">
        <v>61</v>
      </c>
    </row>
    <row r="58" spans="1:11" ht="15.75">
      <c r="A58" s="6"/>
      <c r="B58" s="16">
        <v>3</v>
      </c>
      <c r="C58" s="93" t="s">
        <v>18</v>
      </c>
      <c r="D58" s="47"/>
      <c r="E58" s="41">
        <v>2500</v>
      </c>
      <c r="F58" s="100">
        <v>2500</v>
      </c>
      <c r="G58" s="58"/>
      <c r="H58" s="42">
        <v>15000</v>
      </c>
      <c r="K58" s="49" t="s">
        <v>62</v>
      </c>
    </row>
    <row r="59" spans="1:11" ht="15.75">
      <c r="A59" s="6"/>
      <c r="B59" s="16"/>
      <c r="C59" s="93"/>
      <c r="D59" s="45"/>
      <c r="E59" s="45"/>
      <c r="F59" s="100"/>
      <c r="G59" s="39"/>
      <c r="H59" s="42"/>
      <c r="K59" s="49" t="s">
        <v>63</v>
      </c>
    </row>
    <row r="60" spans="1:11" ht="15.75">
      <c r="A60" s="6"/>
      <c r="B60" s="7"/>
      <c r="C60" s="87" t="s">
        <v>22</v>
      </c>
      <c r="D60" s="45"/>
      <c r="E60" s="45"/>
      <c r="F60" s="100"/>
      <c r="G60" s="39"/>
      <c r="H60" s="42"/>
      <c r="K60" s="49" t="s">
        <v>58</v>
      </c>
    </row>
    <row r="61" spans="1:11" ht="15.75">
      <c r="A61" s="6"/>
      <c r="B61" s="16">
        <v>1</v>
      </c>
      <c r="C61" s="93" t="s">
        <v>42</v>
      </c>
      <c r="D61" s="28"/>
      <c r="E61" s="28">
        <v>5000</v>
      </c>
      <c r="F61" s="100">
        <v>5000</v>
      </c>
      <c r="G61" s="39"/>
      <c r="H61" s="42">
        <v>5000</v>
      </c>
    </row>
    <row r="62" spans="1:11" ht="15.75">
      <c r="A62" s="6"/>
      <c r="B62" s="16">
        <v>2</v>
      </c>
      <c r="C62" s="93" t="s">
        <v>37</v>
      </c>
      <c r="D62" s="28"/>
      <c r="E62" s="28">
        <v>10000</v>
      </c>
      <c r="F62" s="100">
        <v>10000</v>
      </c>
      <c r="G62" s="39"/>
      <c r="H62" s="42">
        <v>10000</v>
      </c>
    </row>
    <row r="63" spans="1:11" s="3" customFormat="1" ht="15.75">
      <c r="A63" s="6"/>
      <c r="B63" s="16">
        <v>3</v>
      </c>
      <c r="C63" s="93" t="s">
        <v>18</v>
      </c>
      <c r="D63" s="28"/>
      <c r="E63" s="28">
        <v>1000</v>
      </c>
      <c r="F63" s="100">
        <v>1000</v>
      </c>
      <c r="G63" s="39"/>
      <c r="H63" s="42">
        <v>20000</v>
      </c>
    </row>
    <row r="64" spans="1:11" s="3" customFormat="1" ht="15.75">
      <c r="A64" s="6"/>
      <c r="B64" s="27">
        <v>4</v>
      </c>
      <c r="C64" s="93" t="s">
        <v>27</v>
      </c>
      <c r="D64" s="28"/>
      <c r="E64" s="41">
        <v>0</v>
      </c>
      <c r="F64" s="100">
        <v>0</v>
      </c>
      <c r="G64" s="58"/>
      <c r="H64" s="42">
        <v>30000</v>
      </c>
    </row>
    <row r="65" spans="1:12" ht="16.5" thickBot="1">
      <c r="A65" s="6"/>
      <c r="B65" s="7"/>
      <c r="C65" s="93"/>
      <c r="D65" s="28"/>
      <c r="E65" s="28"/>
      <c r="F65" s="107"/>
      <c r="G65" s="39"/>
      <c r="H65" s="82"/>
      <c r="L65" s="34" t="s">
        <v>24</v>
      </c>
    </row>
    <row r="66" spans="1:12" ht="16.5" thickBot="1">
      <c r="A66" s="6"/>
      <c r="B66" s="7"/>
      <c r="C66" s="49"/>
      <c r="D66" s="45"/>
      <c r="E66" s="45"/>
      <c r="F66" s="107">
        <f>SUM(F7:F65)</f>
        <v>1630000</v>
      </c>
      <c r="G66" s="39"/>
      <c r="H66" s="83">
        <f>SUM(H7:H64)</f>
        <v>1721122</v>
      </c>
      <c r="L66" s="36" t="s">
        <v>60</v>
      </c>
    </row>
    <row r="67" spans="1:12" ht="15.75">
      <c r="A67" s="6"/>
      <c r="B67" s="7"/>
      <c r="D67" s="9"/>
      <c r="E67" s="9"/>
      <c r="F67" s="28"/>
      <c r="G67" s="9"/>
      <c r="H67" s="9"/>
    </row>
    <row r="68" spans="1:12" ht="15.75">
      <c r="A68" s="6"/>
      <c r="B68" s="7"/>
      <c r="D68" s="9"/>
      <c r="E68" s="9"/>
      <c r="F68" s="28"/>
      <c r="G68" s="9"/>
      <c r="I68" s="35"/>
    </row>
    <row r="69" spans="1:12" ht="15.75">
      <c r="A69" s="6"/>
      <c r="B69" s="7"/>
      <c r="D69" s="9"/>
      <c r="E69" s="9"/>
      <c r="F69" s="28"/>
      <c r="G69" s="9"/>
      <c r="I69" s="35"/>
    </row>
    <row r="70" spans="1:12" ht="15.75">
      <c r="A70" s="6"/>
      <c r="B70" s="7"/>
      <c r="D70" s="9"/>
      <c r="E70" s="9"/>
      <c r="F70" s="28"/>
      <c r="G70" s="9"/>
      <c r="H70" s="9"/>
    </row>
    <row r="71" spans="1:12" ht="15.75">
      <c r="A71" s="6"/>
      <c r="B71" s="7"/>
      <c r="D71" s="9"/>
      <c r="E71" s="9"/>
      <c r="F71" s="28"/>
      <c r="G71" s="9"/>
      <c r="H71" s="9"/>
    </row>
    <row r="72" spans="1:12" ht="15.75">
      <c r="A72" s="6"/>
      <c r="B72" s="7"/>
      <c r="F72" s="28"/>
      <c r="G72" s="9"/>
      <c r="H72" s="9"/>
    </row>
    <row r="73" spans="1:12" ht="15.75">
      <c r="A73" s="6"/>
      <c r="B73" s="7"/>
      <c r="F73" s="28"/>
      <c r="G73" s="9"/>
      <c r="H73" s="9"/>
    </row>
    <row r="74" spans="1:12" ht="15.75">
      <c r="A74" s="6"/>
      <c r="B74" s="7"/>
      <c r="D74" s="9"/>
      <c r="E74" s="9"/>
      <c r="F74" s="28"/>
      <c r="G74" s="9"/>
      <c r="H74" s="9"/>
    </row>
    <row r="75" spans="1:12" ht="15.75">
      <c r="A75" s="6"/>
      <c r="B75" s="7"/>
      <c r="C75" s="6"/>
      <c r="D75" s="9"/>
      <c r="E75" s="9"/>
      <c r="F75" s="28"/>
      <c r="G75" s="9"/>
      <c r="H75" s="9"/>
    </row>
    <row r="76" spans="1:12" ht="15.75">
      <c r="A76" s="6"/>
      <c r="B76" s="7"/>
      <c r="C76" s="6"/>
      <c r="D76" s="9"/>
      <c r="E76" s="9"/>
      <c r="F76" s="28"/>
      <c r="G76" s="9"/>
      <c r="H76" s="9"/>
    </row>
    <row r="77" spans="1:12" ht="15.75">
      <c r="A77" s="6"/>
      <c r="B77" s="7"/>
      <c r="C77" s="6"/>
      <c r="D77" s="9"/>
      <c r="E77" s="9"/>
      <c r="F77" s="28"/>
      <c r="G77" s="9"/>
      <c r="H77" s="9"/>
    </row>
    <row r="78" spans="1:12" ht="15.75">
      <c r="A78" s="6"/>
      <c r="B78" s="7"/>
      <c r="C78" s="6"/>
      <c r="D78" s="9"/>
      <c r="E78" s="9"/>
      <c r="F78" s="28"/>
      <c r="G78" s="9"/>
      <c r="H78" s="9"/>
    </row>
    <row r="79" spans="1:12" ht="15.75">
      <c r="A79" s="6"/>
      <c r="B79" s="7"/>
      <c r="C79" s="6"/>
      <c r="D79" s="9"/>
      <c r="E79" s="9"/>
      <c r="F79" s="28"/>
      <c r="G79" s="9"/>
      <c r="H79" s="9"/>
    </row>
    <row r="80" spans="1:12" ht="15.75">
      <c r="A80" s="6"/>
      <c r="B80" s="7"/>
      <c r="C80" s="6"/>
      <c r="D80" s="9"/>
      <c r="E80" s="9"/>
      <c r="F80" s="28"/>
      <c r="G80" s="9"/>
      <c r="H80" s="9"/>
    </row>
    <row r="81" spans="1:8" ht="15.75">
      <c r="A81" s="6"/>
      <c r="B81" s="7"/>
      <c r="C81" s="6"/>
      <c r="D81" s="9"/>
      <c r="E81" s="9"/>
      <c r="F81" s="28"/>
      <c r="G81" s="9"/>
      <c r="H81" s="9"/>
    </row>
    <row r="82" spans="1:8" ht="15.75">
      <c r="A82" s="6"/>
      <c r="B82" s="7"/>
      <c r="C82" s="6"/>
      <c r="D82" s="9"/>
      <c r="E82" s="9"/>
      <c r="F82" s="28"/>
      <c r="G82" s="9"/>
      <c r="H82" s="9"/>
    </row>
    <row r="83" spans="1:8" ht="15.75">
      <c r="A83" s="6"/>
      <c r="B83" s="7"/>
      <c r="C83" s="6"/>
      <c r="D83" s="9"/>
      <c r="E83" s="9"/>
      <c r="F83" s="28"/>
      <c r="G83" s="9"/>
      <c r="H83" s="9"/>
    </row>
    <row r="84" spans="1:8" ht="15.75">
      <c r="A84" s="6"/>
      <c r="B84" s="7"/>
      <c r="C84" s="6"/>
      <c r="D84" s="9"/>
      <c r="E84" s="9"/>
      <c r="F84" s="28"/>
      <c r="G84" s="9"/>
      <c r="H84" s="9"/>
    </row>
    <row r="85" spans="1:8" ht="15.75">
      <c r="A85" s="6"/>
      <c r="B85" s="7"/>
      <c r="C85" s="6"/>
      <c r="D85" s="9"/>
      <c r="E85" s="9"/>
      <c r="F85" s="28"/>
      <c r="G85" s="9"/>
      <c r="H85" s="9"/>
    </row>
    <row r="86" spans="1:8" ht="15.75">
      <c r="A86" s="6"/>
      <c r="B86" s="7"/>
      <c r="C86" s="6"/>
      <c r="D86" s="9"/>
      <c r="E86" s="9"/>
      <c r="F86" s="28"/>
      <c r="G86" s="9"/>
      <c r="H86" s="9"/>
    </row>
    <row r="87" spans="1:8" ht="15.75">
      <c r="A87" s="6"/>
      <c r="B87" s="7"/>
      <c r="C87" s="6"/>
      <c r="D87" s="9"/>
      <c r="E87" s="9"/>
      <c r="F87" s="28"/>
      <c r="G87" s="9"/>
      <c r="H87" s="9"/>
    </row>
    <row r="88" spans="1:8" ht="15.75">
      <c r="A88" s="6"/>
      <c r="B88" s="7"/>
      <c r="C88" s="6"/>
      <c r="D88" s="9"/>
      <c r="E88" s="9"/>
      <c r="F88" s="28"/>
      <c r="G88" s="9"/>
      <c r="H88" s="9"/>
    </row>
    <row r="89" spans="1:8" ht="15.75">
      <c r="A89" s="6"/>
      <c r="B89" s="7"/>
      <c r="C89" s="6"/>
      <c r="D89" s="9"/>
      <c r="E89" s="9"/>
      <c r="F89" s="28"/>
      <c r="G89" s="9"/>
      <c r="H89" s="9"/>
    </row>
    <row r="90" spans="1:8" ht="15.75">
      <c r="A90" s="6"/>
      <c r="B90" s="7"/>
      <c r="C90" s="6"/>
      <c r="D90" s="9"/>
      <c r="E90" s="9"/>
      <c r="F90" s="28"/>
      <c r="G90" s="9"/>
      <c r="H90" s="9"/>
    </row>
    <row r="91" spans="1:8" ht="15.75">
      <c r="A91" s="6"/>
      <c r="B91" s="7"/>
      <c r="C91" s="6"/>
      <c r="D91" s="9"/>
      <c r="E91" s="9"/>
      <c r="F91" s="28"/>
      <c r="G91" s="9"/>
      <c r="H91" s="9"/>
    </row>
    <row r="92" spans="1:8" ht="15.75">
      <c r="A92" s="6"/>
      <c r="B92" s="7"/>
      <c r="C92" s="6"/>
      <c r="D92" s="9"/>
      <c r="E92" s="9"/>
      <c r="F92" s="28"/>
      <c r="G92" s="9"/>
      <c r="H92" s="9"/>
    </row>
    <row r="93" spans="1:8" ht="15.75">
      <c r="A93" s="6"/>
      <c r="B93" s="7"/>
      <c r="C93" s="6"/>
      <c r="D93" s="9"/>
      <c r="E93" s="9"/>
      <c r="F93" s="28"/>
      <c r="G93" s="9"/>
      <c r="H93" s="9"/>
    </row>
    <row r="94" spans="1:8" ht="15.75">
      <c r="A94" s="6"/>
      <c r="B94" s="7"/>
      <c r="C94" s="6"/>
      <c r="D94" s="9"/>
      <c r="E94" s="9"/>
      <c r="F94" s="28"/>
      <c r="G94" s="9"/>
      <c r="H94" s="9"/>
    </row>
    <row r="95" spans="1:8" ht="15.75">
      <c r="A95" s="6"/>
      <c r="B95" s="7"/>
      <c r="C95" s="6"/>
      <c r="D95" s="9"/>
      <c r="E95" s="9"/>
      <c r="F95" s="28"/>
      <c r="G95" s="9"/>
      <c r="H95" s="9"/>
    </row>
    <row r="96" spans="1:8" ht="15.75">
      <c r="A96" s="6"/>
      <c r="B96" s="7"/>
      <c r="C96" s="6"/>
      <c r="D96" s="9"/>
      <c r="E96" s="9"/>
      <c r="F96" s="28"/>
      <c r="G96" s="9"/>
      <c r="H96" s="9"/>
    </row>
    <row r="97" spans="1:8" ht="15.75">
      <c r="A97" s="6"/>
      <c r="B97" s="7"/>
      <c r="C97" s="6"/>
      <c r="D97" s="9"/>
      <c r="E97" s="9"/>
      <c r="F97" s="28"/>
      <c r="G97" s="9"/>
      <c r="H97" s="9"/>
    </row>
    <row r="98" spans="1:8" ht="15.75">
      <c r="A98" s="6"/>
      <c r="B98" s="7"/>
      <c r="C98" s="6"/>
      <c r="D98" s="9"/>
      <c r="E98" s="9"/>
      <c r="F98" s="28"/>
      <c r="G98" s="9"/>
      <c r="H98" s="9"/>
    </row>
    <row r="99" spans="1:8" ht="15.75">
      <c r="A99" s="6"/>
      <c r="B99" s="7"/>
      <c r="C99" s="6"/>
      <c r="D99" s="9"/>
      <c r="E99" s="9"/>
      <c r="F99" s="28"/>
      <c r="G99" s="9"/>
      <c r="H99" s="9"/>
    </row>
    <row r="100" spans="1:8" ht="15.75">
      <c r="A100" s="6"/>
      <c r="B100" s="7"/>
      <c r="C100" s="6"/>
      <c r="D100" s="9"/>
      <c r="E100" s="9"/>
      <c r="F100" s="28"/>
      <c r="G100" s="9"/>
      <c r="H100" s="9"/>
    </row>
    <row r="101" spans="1:8" ht="15.75">
      <c r="A101" s="6"/>
      <c r="B101" s="7"/>
      <c r="C101" s="6"/>
      <c r="D101" s="9"/>
      <c r="E101" s="9"/>
      <c r="F101" s="28"/>
      <c r="G101" s="9"/>
      <c r="H101" s="9"/>
    </row>
    <row r="102" spans="1:8" ht="15.75">
      <c r="A102" s="6"/>
      <c r="B102" s="7"/>
      <c r="C102" s="6"/>
      <c r="D102" s="9"/>
      <c r="E102" s="9"/>
      <c r="F102" s="28"/>
      <c r="G102" s="9"/>
      <c r="H102" s="9"/>
    </row>
    <row r="103" spans="1:8" ht="15.75">
      <c r="A103" s="6"/>
      <c r="B103" s="7"/>
      <c r="C103" s="6"/>
      <c r="D103" s="9"/>
      <c r="E103" s="9"/>
      <c r="F103" s="28"/>
      <c r="G103" s="9"/>
      <c r="H103" s="9"/>
    </row>
    <row r="104" spans="1:8" ht="15.75">
      <c r="A104" s="6"/>
      <c r="B104" s="7"/>
      <c r="C104" s="6"/>
      <c r="D104" s="9"/>
      <c r="E104" s="9"/>
      <c r="F104" s="28"/>
      <c r="G104" s="9"/>
      <c r="H104" s="9"/>
    </row>
    <row r="105" spans="1:8" ht="15.75">
      <c r="A105" s="6"/>
      <c r="B105" s="7"/>
      <c r="C105" s="6"/>
      <c r="D105" s="9"/>
      <c r="E105" s="9"/>
      <c r="F105" s="28"/>
      <c r="G105" s="9"/>
      <c r="H105" s="9"/>
    </row>
    <row r="106" spans="1:8" ht="15.75">
      <c r="A106" s="6"/>
      <c r="B106" s="7"/>
      <c r="C106" s="6"/>
      <c r="D106" s="9"/>
      <c r="E106" s="9"/>
      <c r="F106" s="28"/>
      <c r="G106" s="9"/>
      <c r="H106" s="9"/>
    </row>
    <row r="107" spans="1:8" ht="15.75">
      <c r="A107" s="6"/>
      <c r="B107" s="7"/>
      <c r="C107" s="6"/>
      <c r="D107" s="9"/>
      <c r="E107" s="9"/>
      <c r="F107" s="28"/>
      <c r="G107" s="9"/>
      <c r="H107" s="9"/>
    </row>
    <row r="108" spans="1:8" ht="15.75">
      <c r="A108" s="6"/>
      <c r="B108" s="7"/>
      <c r="C108" s="6"/>
      <c r="D108" s="9"/>
      <c r="E108" s="9"/>
      <c r="F108" s="28"/>
      <c r="G108" s="9"/>
      <c r="H108" s="9"/>
    </row>
    <row r="109" spans="1:8" ht="15.75">
      <c r="A109" s="6"/>
      <c r="B109" s="7"/>
      <c r="C109" s="6"/>
      <c r="D109" s="9"/>
      <c r="E109" s="9"/>
      <c r="F109" s="28"/>
      <c r="G109" s="9"/>
      <c r="H109" s="9"/>
    </row>
    <row r="110" spans="1:8" ht="15.75">
      <c r="A110" s="6"/>
      <c r="B110" s="7"/>
      <c r="C110" s="6"/>
      <c r="D110" s="9"/>
      <c r="E110" s="9"/>
      <c r="F110" s="28"/>
      <c r="G110" s="9"/>
      <c r="H110" s="9"/>
    </row>
    <row r="111" spans="1:8" ht="15.75">
      <c r="A111" s="6"/>
      <c r="B111" s="7"/>
      <c r="C111" s="6"/>
      <c r="D111" s="9"/>
      <c r="E111" s="9"/>
      <c r="F111" s="28"/>
      <c r="G111" s="9"/>
      <c r="H111" s="9"/>
    </row>
    <row r="112" spans="1:8" ht="15.75">
      <c r="A112" s="6"/>
      <c r="B112" s="7"/>
      <c r="C112" s="6"/>
      <c r="D112" s="9"/>
      <c r="E112" s="9"/>
      <c r="F112" s="28"/>
      <c r="G112" s="9"/>
      <c r="H112" s="9"/>
    </row>
    <row r="113" spans="1:8" ht="15.75">
      <c r="A113" s="6"/>
      <c r="B113" s="7"/>
      <c r="C113" s="6"/>
      <c r="D113" s="9"/>
      <c r="E113" s="9"/>
      <c r="F113" s="28"/>
      <c r="G113" s="9"/>
      <c r="H113" s="9"/>
    </row>
    <row r="114" spans="1:8" ht="15.75">
      <c r="A114" s="6"/>
      <c r="B114" s="7"/>
      <c r="C114" s="6"/>
      <c r="D114" s="9"/>
      <c r="E114" s="9"/>
      <c r="F114" s="28"/>
      <c r="G114" s="9"/>
      <c r="H114" s="9"/>
    </row>
    <row r="115" spans="1:8" ht="15.75">
      <c r="A115" s="6"/>
      <c r="B115" s="7"/>
      <c r="C115" s="6"/>
      <c r="D115" s="9"/>
      <c r="E115" s="9"/>
      <c r="F115" s="28"/>
      <c r="G115" s="9"/>
      <c r="H115" s="9"/>
    </row>
    <row r="116" spans="1:8" ht="15.75">
      <c r="A116" s="6"/>
      <c r="B116" s="7"/>
      <c r="C116" s="6"/>
      <c r="D116" s="9"/>
      <c r="E116" s="9"/>
      <c r="F116" s="28"/>
      <c r="G116" s="9"/>
      <c r="H116" s="9"/>
    </row>
    <row r="117" spans="1:8" ht="15.75">
      <c r="A117" s="6"/>
      <c r="B117" s="7"/>
      <c r="C117" s="6"/>
      <c r="D117" s="9"/>
      <c r="E117" s="9"/>
      <c r="F117" s="28"/>
      <c r="G117" s="9"/>
      <c r="H117" s="9"/>
    </row>
    <row r="118" spans="1:8" ht="15.75">
      <c r="A118" s="6"/>
      <c r="B118" s="7"/>
      <c r="C118" s="6"/>
      <c r="D118" s="9"/>
      <c r="E118" s="9"/>
      <c r="F118" s="28"/>
      <c r="G118" s="9"/>
      <c r="H118" s="9"/>
    </row>
    <row r="119" spans="1:8" ht="15.75">
      <c r="A119" s="6"/>
      <c r="B119" s="7"/>
      <c r="C119" s="6"/>
      <c r="D119" s="9"/>
      <c r="E119" s="9"/>
      <c r="F119" s="28"/>
      <c r="G119" s="9"/>
      <c r="H119" s="9"/>
    </row>
    <row r="120" spans="1:8" ht="15.75">
      <c r="A120" s="6"/>
      <c r="B120" s="7"/>
      <c r="C120" s="6"/>
      <c r="D120" s="9"/>
      <c r="E120" s="9"/>
      <c r="F120" s="28"/>
      <c r="G120" s="9"/>
      <c r="H120" s="9"/>
    </row>
    <row r="121" spans="1:8" ht="15.75">
      <c r="A121" s="6"/>
      <c r="B121" s="7"/>
      <c r="C121" s="6"/>
      <c r="D121" s="9"/>
      <c r="E121" s="9"/>
      <c r="F121" s="28"/>
      <c r="G121" s="9"/>
      <c r="H121" s="9"/>
    </row>
    <row r="122" spans="1:8" ht="15.75">
      <c r="A122" s="6"/>
      <c r="B122" s="7"/>
      <c r="C122" s="6"/>
      <c r="D122" s="9"/>
      <c r="E122" s="9"/>
      <c r="F122" s="28"/>
      <c r="G122" s="9"/>
      <c r="H122" s="9"/>
    </row>
    <row r="123" spans="1:8" ht="15.75">
      <c r="A123" s="6"/>
      <c r="B123" s="7"/>
      <c r="C123" s="6"/>
      <c r="D123" s="9"/>
      <c r="E123" s="9"/>
      <c r="F123" s="28"/>
      <c r="G123" s="9"/>
      <c r="H123" s="9"/>
    </row>
    <row r="124" spans="1:8" ht="15.75">
      <c r="A124" s="6"/>
      <c r="B124" s="7"/>
      <c r="C124" s="6"/>
      <c r="D124" s="9"/>
      <c r="E124" s="9"/>
      <c r="F124" s="28"/>
      <c r="G124" s="9"/>
      <c r="H124" s="9"/>
    </row>
    <row r="125" spans="1:8" ht="15.75">
      <c r="A125" s="6"/>
      <c r="B125" s="7"/>
      <c r="C125" s="6"/>
      <c r="D125" s="9"/>
      <c r="E125" s="9"/>
      <c r="F125" s="28"/>
      <c r="G125" s="9"/>
      <c r="H125" s="9"/>
    </row>
    <row r="126" spans="1:8" ht="15.75">
      <c r="A126" s="6"/>
      <c r="B126" s="7"/>
      <c r="C126" s="6"/>
      <c r="D126" s="9"/>
      <c r="E126" s="9"/>
      <c r="F126" s="28"/>
      <c r="G126" s="9"/>
      <c r="H126" s="9"/>
    </row>
    <row r="127" spans="1:8" ht="15.75">
      <c r="A127" s="6"/>
      <c r="B127" s="7"/>
      <c r="C127" s="6"/>
      <c r="D127" s="9"/>
      <c r="E127" s="9"/>
      <c r="F127" s="28"/>
      <c r="G127" s="9"/>
      <c r="H127" s="9"/>
    </row>
    <row r="128" spans="1:8" ht="15.75">
      <c r="A128" s="6"/>
      <c r="B128" s="7"/>
      <c r="C128" s="6"/>
      <c r="D128" s="9"/>
      <c r="E128" s="9"/>
      <c r="F128" s="28"/>
      <c r="G128" s="9"/>
      <c r="H128" s="9"/>
    </row>
    <row r="129" spans="1:8" ht="15.75">
      <c r="A129" s="6"/>
      <c r="B129" s="7"/>
      <c r="C129" s="6"/>
      <c r="D129" s="9"/>
      <c r="E129" s="9"/>
      <c r="F129" s="28"/>
      <c r="G129" s="9"/>
      <c r="H129" s="9"/>
    </row>
    <row r="130" spans="1:8" ht="15.75">
      <c r="A130" s="6"/>
      <c r="B130" s="7"/>
      <c r="C130" s="6"/>
      <c r="D130" s="9"/>
      <c r="E130" s="9"/>
      <c r="F130" s="28"/>
      <c r="G130" s="9"/>
      <c r="H130" s="9"/>
    </row>
    <row r="131" spans="1:8" ht="15.75">
      <c r="A131" s="6"/>
      <c r="B131" s="7"/>
      <c r="C131" s="6"/>
      <c r="D131" s="9"/>
      <c r="E131" s="9"/>
      <c r="F131" s="28"/>
      <c r="G131" s="9"/>
      <c r="H131" s="9"/>
    </row>
    <row r="132" spans="1:8" ht="15.75">
      <c r="A132" s="6"/>
      <c r="B132" s="7"/>
      <c r="C132" s="6"/>
      <c r="D132" s="9"/>
      <c r="E132" s="9"/>
      <c r="F132" s="28"/>
      <c r="G132" s="9"/>
      <c r="H132" s="9"/>
    </row>
    <row r="133" spans="1:8" ht="15.75">
      <c r="A133" s="6"/>
      <c r="B133" s="7"/>
      <c r="C133" s="6"/>
      <c r="D133" s="9"/>
      <c r="E133" s="9"/>
      <c r="F133" s="28"/>
      <c r="G133" s="9"/>
      <c r="H133" s="9"/>
    </row>
    <row r="134" spans="1:8" ht="15.75">
      <c r="A134" s="6"/>
      <c r="B134" s="7"/>
      <c r="C134" s="6"/>
      <c r="D134" s="9"/>
      <c r="E134" s="9"/>
      <c r="F134" s="28"/>
      <c r="G134" s="9"/>
      <c r="H134" s="9"/>
    </row>
    <row r="135" spans="1:8" ht="15.75">
      <c r="A135" s="6"/>
      <c r="B135" s="7"/>
      <c r="C135" s="6"/>
      <c r="D135" s="9"/>
      <c r="E135" s="9"/>
      <c r="F135" s="28"/>
      <c r="G135" s="9"/>
      <c r="H135" s="9"/>
    </row>
    <row r="136" spans="1:8" ht="15.75">
      <c r="A136" s="6"/>
      <c r="B136" s="7"/>
      <c r="C136" s="6"/>
      <c r="D136" s="9"/>
      <c r="E136" s="9"/>
      <c r="F136" s="28"/>
      <c r="G136" s="9"/>
      <c r="H136" s="9"/>
    </row>
    <row r="137" spans="1:8" ht="15.75">
      <c r="A137" s="6"/>
      <c r="B137" s="7"/>
      <c r="C137" s="6"/>
      <c r="D137" s="9"/>
      <c r="E137" s="9"/>
      <c r="F137" s="28"/>
      <c r="G137" s="9"/>
      <c r="H137" s="9"/>
    </row>
    <row r="138" spans="1:8" ht="15.75">
      <c r="A138" s="6"/>
      <c r="B138" s="7"/>
      <c r="C138" s="6"/>
      <c r="D138" s="9"/>
      <c r="E138" s="9"/>
      <c r="F138" s="28"/>
      <c r="G138" s="9"/>
      <c r="H138" s="9"/>
    </row>
    <row r="139" spans="1:8" ht="15.75">
      <c r="A139" s="6"/>
      <c r="B139" s="7"/>
      <c r="C139" s="6"/>
      <c r="D139" s="9"/>
      <c r="E139" s="9"/>
      <c r="F139" s="28"/>
      <c r="G139" s="9"/>
      <c r="H139" s="9"/>
    </row>
    <row r="140" spans="1:8" ht="15.75">
      <c r="A140" s="6"/>
      <c r="B140" s="7"/>
      <c r="C140" s="6"/>
      <c r="D140" s="9"/>
      <c r="E140" s="9"/>
      <c r="F140" s="28"/>
      <c r="G140" s="9"/>
      <c r="H140" s="9"/>
    </row>
    <row r="141" spans="1:8" ht="15.75">
      <c r="A141" s="6"/>
      <c r="B141" s="7"/>
      <c r="C141" s="6"/>
      <c r="D141" s="9"/>
      <c r="E141" s="9"/>
      <c r="F141" s="28"/>
      <c r="G141" s="9"/>
      <c r="H141" s="9"/>
    </row>
    <row r="142" spans="1:8" ht="15.75">
      <c r="A142" s="6"/>
      <c r="B142" s="7"/>
      <c r="C142" s="6"/>
      <c r="D142" s="9"/>
      <c r="E142" s="9"/>
      <c r="F142" s="28"/>
      <c r="G142" s="9"/>
      <c r="H142" s="9"/>
    </row>
    <row r="143" spans="1:8" ht="15.75">
      <c r="A143" s="6"/>
      <c r="B143" s="7"/>
      <c r="C143" s="6"/>
      <c r="D143" s="9"/>
      <c r="E143" s="9"/>
      <c r="F143" s="28"/>
      <c r="G143" s="9"/>
      <c r="H143" s="9"/>
    </row>
    <row r="144" spans="1:8" ht="15.75">
      <c r="A144" s="6"/>
      <c r="B144" s="7"/>
      <c r="C144" s="6"/>
      <c r="D144" s="9"/>
      <c r="E144" s="9"/>
      <c r="F144" s="28"/>
      <c r="G144" s="9"/>
      <c r="H144" s="9"/>
    </row>
    <row r="145" spans="1:8" ht="15.75">
      <c r="A145" s="6"/>
      <c r="B145" s="7"/>
      <c r="C145" s="6"/>
      <c r="D145" s="9"/>
      <c r="E145" s="9"/>
      <c r="F145" s="28"/>
      <c r="G145" s="9"/>
      <c r="H145" s="9"/>
    </row>
    <row r="146" spans="1:8" ht="15.75">
      <c r="A146" s="6"/>
      <c r="B146" s="7"/>
      <c r="C146" s="6"/>
      <c r="D146" s="9"/>
      <c r="E146" s="9"/>
      <c r="F146" s="28"/>
      <c r="G146" s="9"/>
      <c r="H146" s="9"/>
    </row>
    <row r="147" spans="1:8" ht="15.75">
      <c r="A147" s="6"/>
      <c r="B147" s="7"/>
      <c r="C147" s="6"/>
      <c r="D147" s="9"/>
      <c r="E147" s="9"/>
      <c r="F147" s="28"/>
      <c r="G147" s="9"/>
      <c r="H147" s="9"/>
    </row>
    <row r="148" spans="1:8" ht="15.75">
      <c r="A148" s="6"/>
      <c r="B148" s="7"/>
      <c r="C148" s="6"/>
      <c r="D148" s="9"/>
      <c r="E148" s="9"/>
      <c r="F148" s="28"/>
      <c r="G148" s="9"/>
      <c r="H148" s="9"/>
    </row>
    <row r="149" spans="1:8" ht="15.75">
      <c r="A149" s="6"/>
      <c r="B149" s="7"/>
      <c r="C149" s="6"/>
      <c r="D149" s="9"/>
      <c r="E149" s="9"/>
      <c r="F149" s="9"/>
      <c r="G149" s="9"/>
      <c r="H149" s="9"/>
    </row>
    <row r="150" spans="1:8" ht="15.75">
      <c r="A150" s="6"/>
      <c r="B150" s="7"/>
      <c r="C150" s="6"/>
      <c r="D150" s="9"/>
      <c r="E150" s="9"/>
      <c r="F150" s="9"/>
      <c r="G150" s="9"/>
      <c r="H150" s="9"/>
    </row>
    <row r="151" spans="1:8" ht="15.75">
      <c r="A151" s="6"/>
      <c r="B151" s="7"/>
      <c r="C151" s="6"/>
      <c r="D151" s="9"/>
      <c r="E151" s="9"/>
      <c r="F151" s="9"/>
      <c r="G151" s="9"/>
      <c r="H151" s="9"/>
    </row>
    <row r="152" spans="1:8" ht="15.75">
      <c r="A152" s="6"/>
      <c r="B152" s="7"/>
      <c r="C152" s="6"/>
      <c r="D152" s="9"/>
      <c r="E152" s="9"/>
      <c r="F152" s="9"/>
      <c r="G152" s="9"/>
      <c r="H152" s="9"/>
    </row>
    <row r="153" spans="1:8">
      <c r="D153" s="4"/>
      <c r="E153" s="4"/>
      <c r="F153" s="4"/>
      <c r="G153" s="4"/>
      <c r="H153" s="4"/>
    </row>
    <row r="154" spans="1:8">
      <c r="D154" s="4"/>
      <c r="E154" s="4"/>
      <c r="F154" s="4"/>
      <c r="G154" s="4"/>
      <c r="H154" s="4"/>
    </row>
    <row r="155" spans="1:8">
      <c r="D155" s="4"/>
      <c r="E155" s="4"/>
      <c r="F155" s="4"/>
      <c r="G155" s="4"/>
      <c r="H155" s="4"/>
    </row>
    <row r="156" spans="1:8">
      <c r="D156" s="4"/>
      <c r="E156" s="4"/>
      <c r="F156" s="4"/>
      <c r="G156" s="4"/>
      <c r="H156" s="4"/>
    </row>
    <row r="157" spans="1:8">
      <c r="D157" s="4"/>
      <c r="E157" s="4"/>
      <c r="F157" s="4"/>
      <c r="G157" s="4"/>
      <c r="H157" s="4"/>
    </row>
    <row r="158" spans="1:8">
      <c r="D158" s="4"/>
      <c r="E158" s="4"/>
      <c r="F158" s="4"/>
      <c r="G158" s="4"/>
      <c r="H158" s="4"/>
    </row>
    <row r="159" spans="1:8">
      <c r="D159" s="4"/>
      <c r="E159" s="4"/>
      <c r="F159" s="4"/>
      <c r="G159" s="4"/>
      <c r="H159" s="4"/>
    </row>
    <row r="160" spans="1:8">
      <c r="D160" s="4"/>
      <c r="E160" s="4"/>
      <c r="F160" s="4"/>
      <c r="G160" s="4"/>
      <c r="H160" s="4"/>
    </row>
  </sheetData>
  <pageMargins left="1.1811023622047245" right="0.70866141732283472" top="0.19685039370078741" bottom="0.19685039370078741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AA3C4-4316-4128-B59E-034293099F72}">
  <dimension ref="A2:N6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2" sqref="G12"/>
    </sheetView>
  </sheetViews>
  <sheetFormatPr defaultRowHeight="15"/>
  <cols>
    <col min="1" max="1" width="26.5703125" style="3" bestFit="1" customWidth="1"/>
    <col min="2" max="2" width="13.7109375" style="115" customWidth="1"/>
    <col min="3" max="3" width="13.140625" style="115" customWidth="1"/>
    <col min="4" max="13" width="11.5703125" style="115" bestFit="1" customWidth="1"/>
    <col min="14" max="14" width="14.28515625" style="115" bestFit="1" customWidth="1"/>
    <col min="15" max="16384" width="9.140625" style="3"/>
  </cols>
  <sheetData>
    <row r="2" spans="1:14" s="110" customFormat="1">
      <c r="A2" s="108" t="s">
        <v>65</v>
      </c>
      <c r="B2" s="109" t="s">
        <v>66</v>
      </c>
      <c r="C2" s="109" t="s">
        <v>67</v>
      </c>
      <c r="D2" s="109" t="s">
        <v>68</v>
      </c>
      <c r="E2" s="109" t="s">
        <v>69</v>
      </c>
      <c r="F2" s="109" t="s">
        <v>70</v>
      </c>
      <c r="G2" s="109" t="s">
        <v>71</v>
      </c>
      <c r="H2" s="109" t="s">
        <v>72</v>
      </c>
      <c r="I2" s="109" t="s">
        <v>73</v>
      </c>
      <c r="J2" s="109" t="s">
        <v>74</v>
      </c>
      <c r="K2" s="109" t="s">
        <v>75</v>
      </c>
      <c r="L2" s="109" t="s">
        <v>76</v>
      </c>
      <c r="M2" s="109" t="s">
        <v>77</v>
      </c>
      <c r="N2" s="109" t="s">
        <v>3</v>
      </c>
    </row>
    <row r="3" spans="1:14">
      <c r="A3" s="111" t="s">
        <v>78</v>
      </c>
      <c r="B3" s="112">
        <v>97500</v>
      </c>
      <c r="C3" s="112">
        <v>97500</v>
      </c>
      <c r="D3" s="112">
        <v>97500</v>
      </c>
      <c r="E3" s="112">
        <v>97500</v>
      </c>
      <c r="F3" s="112">
        <v>97500</v>
      </c>
      <c r="G3" s="112">
        <v>97500</v>
      </c>
      <c r="H3" s="112">
        <v>97500</v>
      </c>
      <c r="I3" s="112">
        <v>97500</v>
      </c>
      <c r="J3" s="112">
        <v>97500</v>
      </c>
      <c r="K3" s="112">
        <v>97500</v>
      </c>
      <c r="L3" s="112">
        <v>97500</v>
      </c>
      <c r="M3" s="112">
        <v>97500</v>
      </c>
      <c r="N3" s="130">
        <f>SUM(B3:M3)</f>
        <v>1170000</v>
      </c>
    </row>
    <row r="4" spans="1:14">
      <c r="A4" s="111" t="s">
        <v>79</v>
      </c>
      <c r="B4" s="112">
        <v>1100</v>
      </c>
      <c r="C4" s="112">
        <v>1100</v>
      </c>
      <c r="D4" s="112">
        <v>1100</v>
      </c>
      <c r="E4" s="112">
        <v>1100</v>
      </c>
      <c r="F4" s="112">
        <v>1100</v>
      </c>
      <c r="G4" s="112">
        <v>1100</v>
      </c>
      <c r="H4" s="112">
        <v>1100</v>
      </c>
      <c r="I4" s="112">
        <v>1100</v>
      </c>
      <c r="J4" s="112">
        <v>1100</v>
      </c>
      <c r="K4" s="112">
        <v>1100</v>
      </c>
      <c r="L4" s="112">
        <v>1100</v>
      </c>
      <c r="M4" s="112">
        <v>1100</v>
      </c>
      <c r="N4" s="112">
        <f>SUM(B4:M4)</f>
        <v>13200</v>
      </c>
    </row>
    <row r="5" spans="1:14">
      <c r="A5" s="111" t="s">
        <v>80</v>
      </c>
      <c r="B5" s="112"/>
      <c r="C5" s="112"/>
      <c r="D5" s="112"/>
      <c r="E5" s="112"/>
      <c r="F5" s="112"/>
      <c r="G5" s="112">
        <f>G3*0.5</f>
        <v>48750</v>
      </c>
      <c r="H5" s="112"/>
      <c r="I5" s="112"/>
      <c r="J5" s="112"/>
      <c r="K5" s="112"/>
      <c r="L5" s="112"/>
      <c r="M5" s="112">
        <f>M3</f>
        <v>97500</v>
      </c>
      <c r="N5" s="112">
        <f>SUM(B5:M5)</f>
        <v>146250</v>
      </c>
    </row>
    <row r="6" spans="1:14">
      <c r="A6" s="111" t="s">
        <v>81</v>
      </c>
      <c r="B6" s="112">
        <v>0</v>
      </c>
      <c r="C6" s="112">
        <v>0</v>
      </c>
      <c r="D6" s="112">
        <v>0</v>
      </c>
      <c r="E6" s="112">
        <v>0</v>
      </c>
      <c r="F6" s="112">
        <v>0</v>
      </c>
      <c r="G6" s="112">
        <v>0</v>
      </c>
      <c r="H6" s="112">
        <v>0</v>
      </c>
      <c r="I6" s="112">
        <v>0</v>
      </c>
      <c r="J6" s="112">
        <v>0</v>
      </c>
      <c r="K6" s="112">
        <v>0</v>
      </c>
      <c r="L6" s="112">
        <v>0</v>
      </c>
      <c r="M6" s="112">
        <v>0</v>
      </c>
      <c r="N6" s="112">
        <f>SUM(N3+N5)*13%</f>
        <v>171112.5</v>
      </c>
    </row>
    <row r="7" spans="1:14">
      <c r="A7" s="111" t="s">
        <v>82</v>
      </c>
      <c r="B7" s="112">
        <v>0</v>
      </c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0</v>
      </c>
      <c r="K7" s="112">
        <v>0</v>
      </c>
      <c r="L7" s="112">
        <v>0</v>
      </c>
      <c r="M7" s="112">
        <v>0</v>
      </c>
      <c r="N7" s="112">
        <v>13000</v>
      </c>
    </row>
    <row r="8" spans="1:14">
      <c r="A8" s="111" t="s">
        <v>83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>
        <v>1500</v>
      </c>
    </row>
    <row r="9" spans="1:14">
      <c r="A9" s="111" t="s">
        <v>84</v>
      </c>
      <c r="B9" s="112">
        <v>0</v>
      </c>
      <c r="C9" s="112">
        <v>0</v>
      </c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31">
        <v>2960</v>
      </c>
    </row>
    <row r="10" spans="1:14">
      <c r="A10" s="111" t="s">
        <v>85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>
        <v>3000</v>
      </c>
    </row>
    <row r="11" spans="1:14">
      <c r="A11" s="111" t="s">
        <v>86</v>
      </c>
      <c r="B11" s="112">
        <v>0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2">
        <v>45000</v>
      </c>
    </row>
    <row r="12" spans="1:14">
      <c r="A12" s="111" t="s">
        <v>0</v>
      </c>
      <c r="B12" s="112">
        <v>0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30">
        <v>4800</v>
      </c>
    </row>
    <row r="13" spans="1:14">
      <c r="A13" s="111" t="s">
        <v>87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>
        <v>15000</v>
      </c>
    </row>
    <row r="14" spans="1:14">
      <c r="A14" s="111" t="s">
        <v>88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>
        <v>24000</v>
      </c>
    </row>
    <row r="15" spans="1:14">
      <c r="A15" s="111" t="s">
        <v>89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>
        <v>20040</v>
      </c>
    </row>
    <row r="16" spans="1:14">
      <c r="A16" s="111" t="s">
        <v>90</v>
      </c>
      <c r="B16" s="112">
        <v>8040</v>
      </c>
      <c r="C16" s="112">
        <v>8040</v>
      </c>
      <c r="D16" s="112">
        <v>8040</v>
      </c>
      <c r="E16" s="112">
        <v>8040</v>
      </c>
      <c r="F16" s="112">
        <v>8040</v>
      </c>
      <c r="G16" s="112">
        <v>8040</v>
      </c>
      <c r="H16" s="112">
        <v>8040</v>
      </c>
      <c r="I16" s="112">
        <v>9744</v>
      </c>
      <c r="J16" s="112">
        <v>9744</v>
      </c>
      <c r="K16" s="112">
        <v>9744</v>
      </c>
      <c r="L16" s="112">
        <v>9744</v>
      </c>
      <c r="M16" s="112">
        <v>9744</v>
      </c>
      <c r="N16" s="130">
        <f>SUM(B16:M16)</f>
        <v>105000</v>
      </c>
    </row>
    <row r="18" spans="1:14" s="114" customFormat="1">
      <c r="A18" s="113" t="s">
        <v>91</v>
      </c>
      <c r="B18" s="109" t="s">
        <v>66</v>
      </c>
      <c r="C18" s="109" t="s">
        <v>67</v>
      </c>
      <c r="D18" s="109" t="s">
        <v>68</v>
      </c>
      <c r="E18" s="109" t="s">
        <v>69</v>
      </c>
      <c r="F18" s="109" t="s">
        <v>70</v>
      </c>
      <c r="G18" s="109" t="s">
        <v>71</v>
      </c>
      <c r="H18" s="109" t="s">
        <v>72</v>
      </c>
      <c r="I18" s="109" t="s">
        <v>73</v>
      </c>
      <c r="J18" s="109" t="s">
        <v>74</v>
      </c>
      <c r="K18" s="109" t="s">
        <v>75</v>
      </c>
      <c r="L18" s="109" t="s">
        <v>76</v>
      </c>
      <c r="M18" s="109" t="s">
        <v>77</v>
      </c>
      <c r="N18" s="109" t="s">
        <v>3</v>
      </c>
    </row>
    <row r="19" spans="1:14">
      <c r="A19" s="111" t="s">
        <v>78</v>
      </c>
      <c r="B19" s="112">
        <v>14666.63</v>
      </c>
      <c r="C19" s="112">
        <v>14666.67</v>
      </c>
      <c r="D19" s="112">
        <v>14666.67</v>
      </c>
      <c r="E19" s="112">
        <v>14666.67</v>
      </c>
      <c r="F19" s="112">
        <v>14666.67</v>
      </c>
      <c r="G19" s="112">
        <v>14666.67</v>
      </c>
      <c r="H19" s="112">
        <v>14666.67</v>
      </c>
      <c r="I19" s="112">
        <v>14666.67</v>
      </c>
      <c r="J19" s="112">
        <v>14666.67</v>
      </c>
      <c r="K19" s="112">
        <v>14666.67</v>
      </c>
      <c r="L19" s="112">
        <v>14666.67</v>
      </c>
      <c r="M19" s="112">
        <v>14666.67</v>
      </c>
      <c r="N19" s="130">
        <f>SUM(B19:M19)</f>
        <v>176000.00000000003</v>
      </c>
    </row>
    <row r="20" spans="1:14">
      <c r="A20" s="111" t="s">
        <v>79</v>
      </c>
      <c r="B20" s="112">
        <v>0</v>
      </c>
      <c r="C20" s="112">
        <v>0</v>
      </c>
      <c r="D20" s="112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2">
        <v>0</v>
      </c>
      <c r="L20" s="112">
        <v>0</v>
      </c>
      <c r="M20" s="112">
        <v>0</v>
      </c>
      <c r="N20" s="112">
        <f>SUM(B20:M20)</f>
        <v>0</v>
      </c>
    </row>
    <row r="21" spans="1:14">
      <c r="A21" s="111" t="s">
        <v>80</v>
      </c>
      <c r="B21" s="112">
        <v>0</v>
      </c>
      <c r="C21" s="112">
        <v>0</v>
      </c>
      <c r="D21" s="112">
        <v>0</v>
      </c>
      <c r="E21" s="112">
        <v>0</v>
      </c>
      <c r="F21" s="112">
        <v>0</v>
      </c>
      <c r="G21" s="112">
        <f>G19*0.5</f>
        <v>7333.335</v>
      </c>
      <c r="H21" s="112">
        <v>0</v>
      </c>
      <c r="I21" s="112">
        <v>0</v>
      </c>
      <c r="J21" s="112">
        <v>0</v>
      </c>
      <c r="K21" s="112">
        <v>0</v>
      </c>
      <c r="L21" s="112">
        <v>0</v>
      </c>
      <c r="M21" s="112">
        <f>M19</f>
        <v>14666.67</v>
      </c>
      <c r="N21" s="112">
        <f>SUM(B21:M21)</f>
        <v>22000.005000000001</v>
      </c>
    </row>
    <row r="22" spans="1:14">
      <c r="A22" s="111" t="s">
        <v>81</v>
      </c>
      <c r="B22" s="112">
        <v>0</v>
      </c>
      <c r="C22" s="112">
        <v>0</v>
      </c>
      <c r="D22" s="112">
        <v>0</v>
      </c>
      <c r="E22" s="112">
        <v>0</v>
      </c>
      <c r="F22" s="112">
        <v>0</v>
      </c>
      <c r="G22" s="112">
        <v>0</v>
      </c>
      <c r="H22" s="112">
        <v>0</v>
      </c>
      <c r="I22" s="112">
        <v>0</v>
      </c>
      <c r="J22" s="112">
        <v>0</v>
      </c>
      <c r="K22" s="112">
        <v>0</v>
      </c>
      <c r="L22" s="112">
        <v>0</v>
      </c>
      <c r="M22" s="112">
        <v>0</v>
      </c>
      <c r="N22" s="112">
        <f>SUM(N19+N21)*13%</f>
        <v>25740.000650000005</v>
      </c>
    </row>
    <row r="23" spans="1:14">
      <c r="A23" s="111" t="s">
        <v>82</v>
      </c>
      <c r="B23" s="112">
        <v>0</v>
      </c>
      <c r="C23" s="112">
        <v>0</v>
      </c>
      <c r="D23" s="112">
        <v>0</v>
      </c>
      <c r="E23" s="112">
        <v>0</v>
      </c>
      <c r="F23" s="112">
        <v>0</v>
      </c>
      <c r="G23" s="112">
        <v>0</v>
      </c>
      <c r="H23" s="112">
        <v>0</v>
      </c>
      <c r="I23" s="112">
        <v>0</v>
      </c>
      <c r="J23" s="112">
        <v>0</v>
      </c>
      <c r="K23" s="112">
        <v>0</v>
      </c>
      <c r="L23" s="112">
        <v>0</v>
      </c>
      <c r="M23" s="112">
        <v>0</v>
      </c>
      <c r="N23" s="112">
        <v>3000</v>
      </c>
    </row>
    <row r="24" spans="1:14">
      <c r="A24" s="111" t="s">
        <v>84</v>
      </c>
      <c r="B24" s="112">
        <v>0</v>
      </c>
      <c r="C24" s="112">
        <v>0</v>
      </c>
      <c r="D24" s="112">
        <v>0</v>
      </c>
      <c r="E24" s="112">
        <v>0</v>
      </c>
      <c r="F24" s="112">
        <v>0</v>
      </c>
      <c r="G24" s="112">
        <v>0</v>
      </c>
      <c r="H24" s="112">
        <v>0</v>
      </c>
      <c r="I24" s="112">
        <v>0</v>
      </c>
      <c r="J24" s="112">
        <v>0</v>
      </c>
      <c r="K24" s="112">
        <v>0</v>
      </c>
      <c r="L24" s="112">
        <v>0</v>
      </c>
      <c r="M24" s="112">
        <v>0</v>
      </c>
      <c r="N24" s="130">
        <v>940</v>
      </c>
    </row>
    <row r="25" spans="1:14">
      <c r="A25" s="111" t="s">
        <v>85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>
        <v>0</v>
      </c>
    </row>
    <row r="26" spans="1:14">
      <c r="A26" s="111" t="s">
        <v>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30">
        <v>4800</v>
      </c>
    </row>
    <row r="27" spans="1:14">
      <c r="A27" s="111" t="s">
        <v>87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>
        <v>4800</v>
      </c>
    </row>
    <row r="28" spans="1:14">
      <c r="A28" s="111" t="s">
        <v>88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>
        <v>8000</v>
      </c>
    </row>
    <row r="29" spans="1:14">
      <c r="A29" s="111" t="s">
        <v>89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>
        <v>10200</v>
      </c>
    </row>
    <row r="30" spans="1:14">
      <c r="A30" s="111" t="s">
        <v>90</v>
      </c>
      <c r="B30" s="112">
        <v>2024</v>
      </c>
      <c r="C30" s="112">
        <v>2024</v>
      </c>
      <c r="D30" s="112">
        <v>2024</v>
      </c>
      <c r="E30" s="112">
        <v>2024</v>
      </c>
      <c r="F30" s="112">
        <v>2024</v>
      </c>
      <c r="G30" s="112">
        <v>2024</v>
      </c>
      <c r="H30" s="112">
        <v>2024</v>
      </c>
      <c r="I30" s="112">
        <v>2566.4</v>
      </c>
      <c r="J30" s="112">
        <v>2566.4</v>
      </c>
      <c r="K30" s="112">
        <v>2566.4</v>
      </c>
      <c r="L30" s="112">
        <v>2566.4</v>
      </c>
      <c r="M30" s="112">
        <v>2566.4</v>
      </c>
      <c r="N30" s="130">
        <f>SUM(B30:M30)</f>
        <v>27000.000000000007</v>
      </c>
    </row>
    <row r="32" spans="1:14" hidden="1">
      <c r="A32" s="3" t="s">
        <v>92</v>
      </c>
      <c r="B32" s="115">
        <v>91905</v>
      </c>
    </row>
    <row r="33" spans="1:14" hidden="1">
      <c r="A33" s="3" t="s">
        <v>93</v>
      </c>
      <c r="B33" s="115">
        <v>3000</v>
      </c>
    </row>
    <row r="34" spans="1:14" ht="15.75" hidden="1" thickBot="1">
      <c r="B34" s="116">
        <f>SUM(B32:B33)</f>
        <v>94905</v>
      </c>
    </row>
    <row r="35" spans="1:14" hidden="1"/>
    <row r="36" spans="1:14" s="121" customFormat="1" ht="15.75">
      <c r="A36" s="117" t="s">
        <v>94</v>
      </c>
      <c r="B36" s="118"/>
      <c r="C36" s="118"/>
      <c r="D36" s="118"/>
      <c r="E36" s="118"/>
      <c r="F36" s="118"/>
      <c r="G36" s="119" t="s">
        <v>95</v>
      </c>
      <c r="H36" s="120"/>
      <c r="I36" s="120"/>
      <c r="J36" s="120"/>
      <c r="K36" s="120"/>
      <c r="L36" s="120"/>
      <c r="M36" s="120"/>
      <c r="N36" s="120"/>
    </row>
    <row r="37" spans="1:14" ht="15.75">
      <c r="A37" s="3" t="s">
        <v>96</v>
      </c>
      <c r="B37" s="122"/>
      <c r="C37" s="122"/>
      <c r="D37" s="122"/>
      <c r="E37" s="122"/>
      <c r="F37" s="122"/>
      <c r="G37" s="123">
        <f>SUM(B37:F37)</f>
        <v>0</v>
      </c>
    </row>
    <row r="38" spans="1:14" ht="15.75">
      <c r="A38" s="3" t="s">
        <v>97</v>
      </c>
      <c r="B38" s="122"/>
      <c r="C38" s="122"/>
      <c r="D38" s="122"/>
      <c r="E38" s="122"/>
      <c r="F38" s="122"/>
      <c r="G38" s="123">
        <f t="shared" ref="G38:G44" si="0">SUM(B38:F38)</f>
        <v>0</v>
      </c>
      <c r="N38" s="124" t="s">
        <v>98</v>
      </c>
    </row>
    <row r="39" spans="1:14" ht="15.75">
      <c r="A39" s="3" t="s">
        <v>99</v>
      </c>
      <c r="B39" s="122"/>
      <c r="C39" s="122"/>
      <c r="D39" s="122"/>
      <c r="E39" s="122"/>
      <c r="F39" s="122"/>
      <c r="G39" s="123">
        <f t="shared" si="0"/>
        <v>0</v>
      </c>
    </row>
    <row r="40" spans="1:14" ht="15.75">
      <c r="A40" s="3" t="s">
        <v>100</v>
      </c>
      <c r="B40" s="122"/>
      <c r="C40" s="125"/>
      <c r="D40" s="122"/>
      <c r="E40" s="122"/>
      <c r="F40" s="122"/>
      <c r="G40" s="123">
        <f t="shared" si="0"/>
        <v>0</v>
      </c>
    </row>
    <row r="41" spans="1:14" ht="15.75">
      <c r="A41" s="3" t="s">
        <v>101</v>
      </c>
      <c r="B41" s="122"/>
      <c r="C41" s="122"/>
      <c r="D41" s="122"/>
      <c r="E41" s="122"/>
      <c r="F41" s="122"/>
      <c r="G41" s="123">
        <f t="shared" si="0"/>
        <v>0</v>
      </c>
    </row>
    <row r="42" spans="1:14" ht="15.75">
      <c r="A42" s="3" t="s">
        <v>102</v>
      </c>
      <c r="B42" s="122"/>
      <c r="C42" s="122"/>
      <c r="D42" s="122"/>
      <c r="E42" s="122"/>
      <c r="F42" s="122"/>
      <c r="G42" s="123">
        <f t="shared" si="0"/>
        <v>0</v>
      </c>
    </row>
    <row r="43" spans="1:14" ht="15.75">
      <c r="A43" s="3" t="s">
        <v>103</v>
      </c>
      <c r="B43" s="122"/>
      <c r="C43" s="122"/>
      <c r="D43" s="122"/>
      <c r="E43" s="122"/>
      <c r="F43" s="122"/>
      <c r="G43" s="123">
        <f t="shared" si="0"/>
        <v>0</v>
      </c>
    </row>
    <row r="44" spans="1:14" ht="15.75">
      <c r="A44" s="3" t="s">
        <v>104</v>
      </c>
      <c r="E44" s="122"/>
      <c r="G44" s="123">
        <f t="shared" si="0"/>
        <v>0</v>
      </c>
    </row>
    <row r="45" spans="1:14" ht="16.5" thickBot="1">
      <c r="A45" s="126"/>
      <c r="B45" s="127">
        <f t="shared" ref="B45:F45" si="1">SUM(B37:B44)</f>
        <v>0</v>
      </c>
      <c r="C45" s="127">
        <f t="shared" si="1"/>
        <v>0</v>
      </c>
      <c r="D45" s="127">
        <f t="shared" si="1"/>
        <v>0</v>
      </c>
      <c r="E45" s="127">
        <f t="shared" si="1"/>
        <v>0</v>
      </c>
      <c r="F45" s="127">
        <f t="shared" si="1"/>
        <v>0</v>
      </c>
      <c r="G45" s="128">
        <f>SUM(G37:G44)</f>
        <v>0</v>
      </c>
    </row>
    <row r="46" spans="1:14" ht="15.75" thickTop="1"/>
    <row r="48" spans="1:14">
      <c r="B48" s="115">
        <f>B3+B19</f>
        <v>112166.63</v>
      </c>
      <c r="C48" s="115">
        <f t="shared" ref="C48:M48" si="2">C3+C19</f>
        <v>112166.67</v>
      </c>
      <c r="D48" s="115">
        <f t="shared" si="2"/>
        <v>112166.67</v>
      </c>
      <c r="E48" s="115">
        <f t="shared" si="2"/>
        <v>112166.67</v>
      </c>
      <c r="F48" s="115">
        <f t="shared" si="2"/>
        <v>112166.67</v>
      </c>
      <c r="G48" s="115">
        <f t="shared" si="2"/>
        <v>112166.67</v>
      </c>
      <c r="H48" s="115">
        <f t="shared" si="2"/>
        <v>112166.67</v>
      </c>
      <c r="I48" s="115">
        <f t="shared" si="2"/>
        <v>112166.67</v>
      </c>
      <c r="J48" s="115">
        <f t="shared" si="2"/>
        <v>112166.67</v>
      </c>
      <c r="K48" s="115">
        <f t="shared" si="2"/>
        <v>112166.67</v>
      </c>
      <c r="L48" s="115">
        <f t="shared" si="2"/>
        <v>112166.67</v>
      </c>
      <c r="M48" s="115">
        <f t="shared" si="2"/>
        <v>112166.67</v>
      </c>
    </row>
    <row r="50" spans="1:4">
      <c r="B50" s="124" t="s">
        <v>65</v>
      </c>
      <c r="D50" s="124" t="s">
        <v>91</v>
      </c>
    </row>
    <row r="51" spans="1:4">
      <c r="A51" s="3" t="s">
        <v>106</v>
      </c>
      <c r="B51" s="115">
        <v>79040</v>
      </c>
      <c r="D51" s="115">
        <v>13310</v>
      </c>
    </row>
    <row r="52" spans="1:4">
      <c r="A52" s="3" t="s">
        <v>93</v>
      </c>
      <c r="B52" s="115">
        <f>10500</f>
        <v>10500</v>
      </c>
      <c r="D52" s="115">
        <v>0</v>
      </c>
    </row>
    <row r="53" spans="1:4">
      <c r="A53" s="3" t="s">
        <v>105</v>
      </c>
      <c r="B53" s="129">
        <f>SUM(B51)*10%</f>
        <v>7904</v>
      </c>
      <c r="D53" s="129">
        <f>D51*10%</f>
        <v>1331</v>
      </c>
    </row>
    <row r="54" spans="1:4">
      <c r="B54" s="115">
        <f>SUM(B51:B53)</f>
        <v>97444</v>
      </c>
      <c r="D54" s="115">
        <f>SUM(D51:D53)</f>
        <v>14641</v>
      </c>
    </row>
    <row r="56" spans="1:4">
      <c r="A56" s="3" t="s">
        <v>107</v>
      </c>
      <c r="B56" s="115">
        <v>97500</v>
      </c>
      <c r="D56" s="115">
        <v>14666.66</v>
      </c>
    </row>
    <row r="59" spans="1:4">
      <c r="A59" s="3" t="s">
        <v>108</v>
      </c>
      <c r="B59" s="115">
        <f>39205.09</f>
        <v>39205.089999999997</v>
      </c>
    </row>
    <row r="60" spans="1:4">
      <c r="A60" s="3" t="s">
        <v>109</v>
      </c>
      <c r="B60" s="115">
        <v>4000</v>
      </c>
    </row>
    <row r="61" spans="1:4">
      <c r="A61" s="3" t="s">
        <v>110</v>
      </c>
      <c r="B61" s="129">
        <v>1500</v>
      </c>
    </row>
    <row r="62" spans="1:4">
      <c r="B62" s="115">
        <f>SUM(B59:B61)</f>
        <v>44705.09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Working File for Opex &amp; Capex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2019-10-14T04:09:50Z</cp:lastPrinted>
  <dcterms:created xsi:type="dcterms:W3CDTF">2014-09-10T08:28:19Z</dcterms:created>
  <dcterms:modified xsi:type="dcterms:W3CDTF">2019-10-14T04:21:44Z</dcterms:modified>
</cp:coreProperties>
</file>