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835" windowWidth="19230" windowHeight="5760"/>
  </bookViews>
  <sheets>
    <sheet name="P&amp;L" sheetId="1" r:id="rId1"/>
  </sheets>
  <calcPr calcId="144525"/>
</workbook>
</file>

<file path=xl/calcChain.xml><?xml version="1.0" encoding="utf-8"?>
<calcChain xmlns="http://schemas.openxmlformats.org/spreadsheetml/2006/main">
  <c r="E34" i="1" l="1"/>
  <c r="E42" i="1"/>
  <c r="D64" i="1" l="1"/>
  <c r="F64" i="1" s="1"/>
  <c r="D52" i="1"/>
  <c r="D43" i="1"/>
  <c r="E43" i="1" s="1"/>
  <c r="C13" i="1"/>
  <c r="E16" i="1"/>
  <c r="F16" i="1"/>
  <c r="E17" i="1"/>
  <c r="F17" i="1"/>
  <c r="E18" i="1"/>
  <c r="E19" i="1"/>
  <c r="F19" i="1"/>
  <c r="E20" i="1"/>
  <c r="F20" i="1"/>
  <c r="E21" i="1"/>
  <c r="F21" i="1"/>
  <c r="E22" i="1"/>
  <c r="E23" i="1"/>
  <c r="F23" i="1"/>
  <c r="E24" i="1"/>
  <c r="E25" i="1"/>
  <c r="F25" i="1"/>
  <c r="E26" i="1"/>
  <c r="F26" i="1"/>
  <c r="E27" i="1"/>
  <c r="F27" i="1"/>
  <c r="E28" i="1"/>
  <c r="F28" i="1"/>
  <c r="E29" i="1"/>
  <c r="F29" i="1"/>
  <c r="E30" i="1"/>
  <c r="E31" i="1"/>
  <c r="F31" i="1"/>
  <c r="E32" i="1"/>
  <c r="F32" i="1"/>
  <c r="E33" i="1"/>
  <c r="F33" i="1"/>
  <c r="F34" i="1"/>
  <c r="E35" i="1"/>
  <c r="F35" i="1"/>
  <c r="E36" i="1"/>
  <c r="F36" i="1"/>
  <c r="E37" i="1"/>
  <c r="F37" i="1"/>
  <c r="E38" i="1"/>
  <c r="F38" i="1"/>
  <c r="D39" i="1"/>
  <c r="E39" i="1" s="1"/>
  <c r="F40" i="1"/>
  <c r="F41" i="1"/>
  <c r="F42" i="1"/>
  <c r="F44" i="1"/>
  <c r="E45" i="1"/>
  <c r="F45" i="1"/>
  <c r="E46" i="1"/>
  <c r="F46" i="1"/>
  <c r="E47" i="1"/>
  <c r="E48" i="1"/>
  <c r="F48" i="1"/>
  <c r="E49" i="1"/>
  <c r="F49" i="1"/>
  <c r="E50" i="1"/>
  <c r="E51" i="1"/>
  <c r="F51" i="1"/>
  <c r="F53" i="1"/>
  <c r="F54" i="1"/>
  <c r="F55" i="1"/>
  <c r="F56" i="1"/>
  <c r="F62" i="1"/>
  <c r="F63" i="1"/>
  <c r="F65" i="1"/>
  <c r="F66" i="1"/>
  <c r="F67" i="1"/>
  <c r="F68" i="1"/>
  <c r="F71" i="1"/>
  <c r="F72" i="1"/>
  <c r="F73" i="1"/>
  <c r="F74" i="1"/>
  <c r="F75" i="1"/>
  <c r="F76" i="1"/>
  <c r="F78" i="1"/>
  <c r="F79" i="1"/>
  <c r="F80" i="1"/>
  <c r="F86" i="1"/>
  <c r="F87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C104" i="1"/>
  <c r="E64" i="1" l="1"/>
  <c r="D104" i="1"/>
  <c r="F52" i="1"/>
  <c r="E52" i="1"/>
  <c r="F43" i="1"/>
  <c r="F39" i="1"/>
  <c r="E104" i="1" l="1"/>
</calcChain>
</file>

<file path=xl/sharedStrings.xml><?xml version="1.0" encoding="utf-8"?>
<sst xmlns="http://schemas.openxmlformats.org/spreadsheetml/2006/main" count="108" uniqueCount="103">
  <si>
    <t xml:space="preserve">STATE TOURISM - FAM TRIP                                                                            </t>
  </si>
  <si>
    <t xml:space="preserve">STATE TOURISM - WELCOMING RECEPTION                                                                 </t>
  </si>
  <si>
    <t xml:space="preserve">STATE TOURISM - MISC                                                                                </t>
  </si>
  <si>
    <t xml:space="preserve">STATE TOURISM - HOSTING OF EVENTS                                                                   </t>
  </si>
  <si>
    <t xml:space="preserve">STATE TOURISM - TOURISM PROMOTION                                                                   </t>
  </si>
  <si>
    <t xml:space="preserve">STATE TOURISM - PRINTING/BROCHURES      </t>
  </si>
  <si>
    <t xml:space="preserve">STATE TOURISM - VIDEO PRODUCTION        </t>
  </si>
  <si>
    <t xml:space="preserve">STATE TOURISM - ADVERTISEMENT COST      </t>
  </si>
  <si>
    <t xml:space="preserve">STATE TOURISM - SPONSORSHIP             </t>
  </si>
  <si>
    <t xml:space="preserve">FILING FEE                              </t>
  </si>
  <si>
    <t xml:space="preserve">BANK CHARGES                            </t>
  </si>
  <si>
    <t xml:space="preserve">I/TAX CONSULTANCY FEE                   </t>
  </si>
  <si>
    <t xml:space="preserve">SECRETARIAL FEE                         </t>
  </si>
  <si>
    <t xml:space="preserve">ACCOUNTING FEE                          </t>
  </si>
  <si>
    <t xml:space="preserve">AUDIT FEE                               </t>
  </si>
  <si>
    <t xml:space="preserve"> - WTM (Penang booth)</t>
  </si>
  <si>
    <t xml:space="preserve"> - Singapore Roadshows</t>
  </si>
  <si>
    <t xml:space="preserve"> - Indonesia Roadshows (Medical Tourism)</t>
  </si>
  <si>
    <t xml:space="preserve"> - Air Asia Surabaya</t>
  </si>
  <si>
    <t xml:space="preserve"> - Shanghai Expo</t>
  </si>
  <si>
    <t xml:space="preserve">- ASEAN Tourism Forum Phnom Penh </t>
  </si>
  <si>
    <t xml:space="preserve">- Macau Food Festival </t>
  </si>
  <si>
    <t>- Official Visit Melbourne/Adelaide with CM</t>
  </si>
  <si>
    <t xml:space="preserve">- Jarasum Jazz Festival Seoul </t>
  </si>
  <si>
    <t xml:space="preserve">- International Travel Fair, Taipei </t>
  </si>
  <si>
    <t xml:space="preserve">- Japan &amp; Korea Sales Mission </t>
  </si>
  <si>
    <t>- M'sia Travel Fair. Spore</t>
  </si>
  <si>
    <t xml:space="preserve">- ATM Dubai </t>
  </si>
  <si>
    <t xml:space="preserve">- Medan Fair </t>
  </si>
  <si>
    <t xml:space="preserve">- ITB Berlin </t>
  </si>
  <si>
    <t xml:space="preserve">- Sales Mission India </t>
  </si>
  <si>
    <t xml:space="preserve">- AIME, Melbourne </t>
  </si>
  <si>
    <t>- Phuket Marina Fair</t>
  </si>
  <si>
    <t xml:space="preserve">- Peranakan Fair, Phuket </t>
  </si>
  <si>
    <t xml:space="preserve">- MATKA, Finland </t>
  </si>
  <si>
    <t xml:space="preserve">- Cheng Ho Expo, Kelantan </t>
  </si>
  <si>
    <t xml:space="preserve">- MATTA Fair Penang </t>
  </si>
  <si>
    <t>- MSIA Domestic Tourism Fair (MDTF)</t>
  </si>
  <si>
    <t>- MATTA Fair KL (Months: March, July &amp; Oct)</t>
  </si>
  <si>
    <t xml:space="preserve">TOURISM PROMOTION                       </t>
  </si>
  <si>
    <t xml:space="preserve"> - Sponsor/Contribution</t>
  </si>
  <si>
    <t xml:space="preserve"> - Others</t>
  </si>
  <si>
    <t xml:space="preserve"> - World Congress of Accountants</t>
  </si>
  <si>
    <t xml:space="preserve"> - Penang Hill</t>
  </si>
  <si>
    <t xml:space="preserve"> - Celcom Futsal Fiesta </t>
  </si>
  <si>
    <t xml:space="preserve"> - Asiachef Connection Forum </t>
  </si>
  <si>
    <t xml:space="preserve"> - MyPenang CNY Reunion </t>
  </si>
  <si>
    <t xml:space="preserve"> - Lunch/Dinner hosting</t>
  </si>
  <si>
    <t xml:space="preserve"> - Welcoming reception</t>
  </si>
  <si>
    <t xml:space="preserve"> - FAM Trip</t>
  </si>
  <si>
    <t xml:space="preserve"> - Heritage walk &amp; tour</t>
  </si>
  <si>
    <t xml:space="preserve">HOSTING OF EVENTS                       </t>
  </si>
  <si>
    <t xml:space="preserve">DEV. OFPG MOBILE APPLICATION            </t>
  </si>
  <si>
    <t xml:space="preserve">DEPRECIATION OF FIXED ASSETS            </t>
  </si>
  <si>
    <t xml:space="preserve">PROFESSIONAL FEE                        </t>
  </si>
  <si>
    <t xml:space="preserve">BANNER/STREAMERS &amp; ARTWORK              </t>
  </si>
  <si>
    <t xml:space="preserve">BROCHURE SHOWCASE RACK                  </t>
  </si>
  <si>
    <t xml:space="preserve">SOUVENIRS/GIFTS                         </t>
  </si>
  <si>
    <t xml:space="preserve">VIDEO PRODUCTION/DVD DUPLICATION        </t>
  </si>
  <si>
    <t xml:space="preserve">PRINTING OF PUBLICATION/BROCHURES       </t>
  </si>
  <si>
    <t>SINGAPORE MEDIA CAMPAINGN</t>
  </si>
  <si>
    <t xml:space="preserve">BILLBOARDS &amp; INSTALLATION                                                                           </t>
  </si>
  <si>
    <t>Over Budget</t>
  </si>
  <si>
    <t xml:space="preserve">ADVERTISEMENT IN MAGAZINES              </t>
  </si>
  <si>
    <t xml:space="preserve">UPKEEP OF M/VEHICLE                     </t>
  </si>
  <si>
    <t xml:space="preserve">MEETING EXPENSES                        </t>
  </si>
  <si>
    <t xml:space="preserve">REFRESHMENT / FOOD                      </t>
  </si>
  <si>
    <t xml:space="preserve">OFFICE UPKEEP &amp; EXPENSES                </t>
  </si>
  <si>
    <t xml:space="preserve">NEWSPAPER /BOOKS                        </t>
  </si>
  <si>
    <t xml:space="preserve">PHOTOSTATING &amp; OTHERS/PHOTOGRAPHY       </t>
  </si>
  <si>
    <t xml:space="preserve">STATIONERY &amp; SUPPLIES                   </t>
  </si>
  <si>
    <t xml:space="preserve">OFFICE RENTAL                           </t>
  </si>
  <si>
    <t xml:space="preserve">POSTAGE &amp; COURIER                       </t>
  </si>
  <si>
    <t xml:space="preserve">TELEPHONE /EMAILS/FAX                   </t>
  </si>
  <si>
    <t xml:space="preserve">LOCAL TRAVEL                            </t>
  </si>
  <si>
    <t xml:space="preserve">MILEAGE/TOLL CLAIMS/PETROL              </t>
  </si>
  <si>
    <t xml:space="preserve">TRAINEE ALLOWANCE                       </t>
  </si>
  <si>
    <t xml:space="preserve">GRATUITY                                </t>
  </si>
  <si>
    <t xml:space="preserve">INSURANCE                               </t>
  </si>
  <si>
    <t xml:space="preserve">OVERTIME                                </t>
  </si>
  <si>
    <t xml:space="preserve">MEDICAL FEE                             </t>
  </si>
  <si>
    <t xml:space="preserve">SOCSO                                   </t>
  </si>
  <si>
    <t xml:space="preserve">EPF                                     </t>
  </si>
  <si>
    <t xml:space="preserve">BONUS/INCENTIVE                         </t>
  </si>
  <si>
    <t xml:space="preserve">ALLOWANCE                               </t>
  </si>
  <si>
    <t xml:space="preserve">SALARY                                  </t>
  </si>
  <si>
    <t xml:space="preserve">EXPENSES                                </t>
  </si>
  <si>
    <t xml:space="preserve">REIMBURSEMENT FROM MPPP                 </t>
  </si>
  <si>
    <t xml:space="preserve">MISCELLANEOUS INCOME                    </t>
  </si>
  <si>
    <t xml:space="preserve">FUND FROM STATE GOVT                    </t>
  </si>
  <si>
    <t>OTHER INCOME</t>
  </si>
  <si>
    <t xml:space="preserve">OTHER INCOMES                           </t>
  </si>
  <si>
    <t>RM</t>
  </si>
  <si>
    <t>31/12/2010</t>
  </si>
  <si>
    <t>BUDGET</t>
  </si>
  <si>
    <t xml:space="preserve">ACTUAL </t>
  </si>
  <si>
    <t>RATIO</t>
  </si>
  <si>
    <t>VARIANCE</t>
  </si>
  <si>
    <t>YTD (31/03/2011)</t>
  </si>
  <si>
    <t xml:space="preserve">BUDGET </t>
  </si>
  <si>
    <t xml:space="preserve"> - Selling Long Haul Magazine</t>
  </si>
  <si>
    <t xml:space="preserve"> - PPC Billboards</t>
  </si>
  <si>
    <t xml:space="preserve"> - Billboard In Phuket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</si>
</sst>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46">
    <xf numFmtId="0" fontId="0" fillId="0" borderId="0" xfId="0"/>
    <xf numFmtId="0" fontId="2" fillId="0" borderId="0" xfId="1" applyFont="1"/>
    <xf numFmtId="43" fontId="3" fillId="0" borderId="0" xfId="2" applyFont="1"/>
    <xf numFmtId="0" fontId="3" fillId="0" borderId="0" xfId="1" applyFont="1"/>
    <xf numFmtId="10" fontId="4" fillId="0" borderId="0" xfId="1" applyNumberFormat="1" applyFont="1" applyFill="1" applyBorder="1"/>
    <xf numFmtId="43" fontId="5" fillId="0" borderId="2" xfId="2" applyFont="1" applyFill="1" applyBorder="1" applyAlignment="1">
      <alignment horizontal="right"/>
    </xf>
    <xf numFmtId="43" fontId="5" fillId="0" borderId="0" xfId="2" applyFont="1" applyFill="1" applyBorder="1" applyAlignment="1">
      <alignment horizontal="right"/>
    </xf>
    <xf numFmtId="43" fontId="5" fillId="0" borderId="3" xfId="2" applyFont="1" applyFill="1" applyBorder="1" applyAlignment="1">
      <alignment horizontal="right"/>
    </xf>
    <xf numFmtId="43" fontId="5" fillId="0" borderId="1" xfId="2" applyFont="1" applyFill="1" applyBorder="1" applyAlignment="1">
      <alignment horizontal="right"/>
    </xf>
    <xf numFmtId="43" fontId="3" fillId="0" borderId="3" xfId="2" applyFont="1" applyBorder="1"/>
    <xf numFmtId="43" fontId="5" fillId="0" borderId="4" xfId="2" applyFont="1" applyFill="1" applyBorder="1" applyAlignment="1">
      <alignment horizontal="right"/>
    </xf>
    <xf numFmtId="43" fontId="4" fillId="0" borderId="5" xfId="2" applyFont="1" applyFill="1" applyBorder="1" applyAlignment="1">
      <alignment horizontal="right"/>
    </xf>
    <xf numFmtId="43" fontId="4" fillId="2" borderId="5" xfId="2" applyFont="1" applyFill="1" applyBorder="1" applyAlignment="1">
      <alignment horizontal="right"/>
    </xf>
    <xf numFmtId="43" fontId="4" fillId="3" borderId="5" xfId="2" applyFont="1" applyFill="1" applyBorder="1" applyAlignment="1">
      <alignment horizontal="right"/>
    </xf>
    <xf numFmtId="43" fontId="5" fillId="2" borderId="1" xfId="2" applyFont="1" applyFill="1" applyBorder="1" applyAlignment="1">
      <alignment horizontal="right"/>
    </xf>
    <xf numFmtId="43" fontId="5" fillId="3" borderId="1" xfId="2" applyFont="1" applyFill="1" applyBorder="1" applyAlignment="1">
      <alignment horizontal="right"/>
    </xf>
    <xf numFmtId="43" fontId="5" fillId="2" borderId="3" xfId="2" applyFont="1" applyFill="1" applyBorder="1" applyAlignment="1">
      <alignment horizontal="right"/>
    </xf>
    <xf numFmtId="43" fontId="5" fillId="3" borderId="3" xfId="2" applyFont="1" applyFill="1" applyBorder="1" applyAlignment="1">
      <alignment horizontal="right"/>
    </xf>
    <xf numFmtId="9" fontId="5" fillId="0" borderId="3" xfId="2" applyNumberFormat="1" applyFont="1" applyFill="1" applyBorder="1" applyAlignment="1">
      <alignment horizontal="right"/>
    </xf>
    <xf numFmtId="10" fontId="5" fillId="0" borderId="0" xfId="1" applyNumberFormat="1" applyFont="1" applyFill="1" applyBorder="1"/>
    <xf numFmtId="0" fontId="5" fillId="0" borderId="0" xfId="1" applyFont="1" applyFill="1" applyBorder="1"/>
    <xf numFmtId="9" fontId="5" fillId="4" borderId="3" xfId="2" applyNumberFormat="1" applyFont="1" applyFill="1" applyBorder="1" applyAlignment="1">
      <alignment horizontal="right"/>
    </xf>
    <xf numFmtId="43" fontId="5" fillId="4" borderId="3" xfId="2" applyFont="1" applyFill="1" applyBorder="1" applyAlignment="1">
      <alignment horizontal="right"/>
    </xf>
    <xf numFmtId="0" fontId="3" fillId="0" borderId="0" xfId="1" applyNumberFormat="1" applyFont="1"/>
    <xf numFmtId="43" fontId="3" fillId="2" borderId="3" xfId="2" applyFont="1" applyFill="1" applyBorder="1"/>
    <xf numFmtId="43" fontId="3" fillId="3" borderId="3" xfId="2" applyFont="1" applyFill="1" applyBorder="1"/>
    <xf numFmtId="43" fontId="3" fillId="0" borderId="6" xfId="2" applyFont="1" applyBorder="1"/>
    <xf numFmtId="2" fontId="4" fillId="0" borderId="0" xfId="1" applyNumberFormat="1" applyFont="1" applyFill="1" applyBorder="1"/>
    <xf numFmtId="2" fontId="4" fillId="0" borderId="0" xfId="1" quotePrefix="1" applyNumberFormat="1" applyFont="1" applyFill="1" applyBorder="1" applyAlignment="1">
      <alignment horizontal="center"/>
    </xf>
    <xf numFmtId="43" fontId="4" fillId="0" borderId="0" xfId="2" quotePrefix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43" fontId="4" fillId="0" borderId="1" xfId="2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43" fontId="4" fillId="0" borderId="6" xfId="2" quotePrefix="1" applyFont="1" applyFill="1" applyBorder="1" applyAlignment="1">
      <alignment horizontal="center"/>
    </xf>
    <xf numFmtId="10" fontId="7" fillId="0" borderId="0" xfId="1" quotePrefix="1" applyNumberFormat="1" applyFont="1" applyFill="1" applyBorder="1" applyAlignment="1"/>
    <xf numFmtId="10" fontId="6" fillId="0" borderId="0" xfId="1" quotePrefix="1" applyNumberFormat="1" applyFont="1" applyFill="1" applyBorder="1" applyAlignment="1"/>
    <xf numFmtId="10" fontId="7" fillId="0" borderId="0" xfId="1" applyNumberFormat="1" applyFont="1" applyFill="1" applyBorder="1" applyAlignment="1"/>
    <xf numFmtId="10" fontId="6" fillId="0" borderId="0" xfId="1" applyNumberFormat="1" applyFont="1" applyFill="1" applyBorder="1" applyAlignment="1"/>
    <xf numFmtId="10" fontId="5" fillId="4" borderId="0" xfId="1" applyNumberFormat="1" applyFont="1" applyFill="1" applyBorder="1"/>
    <xf numFmtId="10" fontId="9" fillId="0" borderId="0" xfId="1" applyNumberFormat="1" applyFont="1" applyFill="1" applyBorder="1"/>
    <xf numFmtId="0" fontId="9" fillId="0" borderId="0" xfId="1" applyFont="1" applyFill="1" applyBorder="1"/>
    <xf numFmtId="43" fontId="6" fillId="0" borderId="8" xfId="2" applyFont="1" applyBorder="1" applyAlignment="1">
      <alignment horizontal="center" vertical="center"/>
    </xf>
    <xf numFmtId="43" fontId="6" fillId="0" borderId="7" xfId="2" applyFont="1" applyBorder="1" applyAlignment="1">
      <alignment horizontal="center" vertical="center"/>
    </xf>
    <xf numFmtId="43" fontId="4" fillId="0" borderId="6" xfId="2" quotePrefix="1" applyFont="1" applyFill="1" applyBorder="1" applyAlignment="1">
      <alignment horizontal="center" vertical="center"/>
    </xf>
    <xf numFmtId="43" fontId="4" fillId="0" borderId="3" xfId="2" quotePrefix="1" applyFont="1" applyFill="1" applyBorder="1" applyAlignment="1">
      <alignment horizontal="center" vertical="center"/>
    </xf>
    <xf numFmtId="43" fontId="4" fillId="0" borderId="1" xfId="2" quotePrefix="1" applyFont="1" applyFill="1" applyBorder="1" applyAlignment="1">
      <alignment horizontal="center" vertical="center"/>
    </xf>
  </cellXfs>
  <cellStyles count="4">
    <cellStyle name="Comma 2" xfId="2"/>
    <cellStyle name="Excel Built-in Norma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5"/>
  <sheetViews>
    <sheetView tabSelected="1" workbookViewId="0">
      <selection activeCell="B5" sqref="B5"/>
    </sheetView>
  </sheetViews>
  <sheetFormatPr defaultRowHeight="15" outlineLevelRow="1"/>
  <cols>
    <col min="1" max="1" width="4.7109375" style="1" customWidth="1"/>
    <col min="2" max="2" width="38.85546875" style="1" customWidth="1"/>
    <col min="3" max="5" width="14.28515625" style="2" customWidth="1"/>
    <col min="6" max="6" width="10.7109375" style="2" customWidth="1"/>
    <col min="7" max="7" width="14.85546875" style="3" bestFit="1" customWidth="1"/>
    <col min="8" max="8" width="2.28515625" style="2" hidden="1" customWidth="1"/>
    <col min="9" max="16384" width="9.140625" style="1"/>
  </cols>
  <sheetData>
    <row r="2" spans="1:10" ht="15.75">
      <c r="A2" s="36" t="s">
        <v>99</v>
      </c>
      <c r="B2" s="36"/>
      <c r="C2" s="36"/>
      <c r="D2" s="36"/>
      <c r="E2" s="36"/>
      <c r="F2" s="36"/>
      <c r="G2" s="37"/>
      <c r="H2" s="36"/>
      <c r="I2" s="36"/>
    </row>
    <row r="3" spans="1:10" ht="15.75">
      <c r="A3" s="36"/>
      <c r="B3" s="36"/>
      <c r="C3" s="36"/>
      <c r="D3" s="36"/>
      <c r="E3" s="36"/>
      <c r="F3" s="36"/>
      <c r="G3" s="37"/>
      <c r="H3" s="36"/>
      <c r="I3" s="36"/>
    </row>
    <row r="4" spans="1:10" ht="15.75">
      <c r="A4" s="34"/>
      <c r="B4" s="34"/>
      <c r="C4" s="34"/>
      <c r="D4" s="34"/>
      <c r="E4" s="34"/>
      <c r="F4" s="34"/>
      <c r="G4" s="35"/>
      <c r="H4" s="34"/>
      <c r="I4" s="34"/>
    </row>
    <row r="5" spans="1:10" ht="19.5" customHeight="1">
      <c r="C5" s="41" t="s">
        <v>98</v>
      </c>
      <c r="D5" s="42"/>
      <c r="E5" s="43" t="s">
        <v>97</v>
      </c>
      <c r="F5" s="43" t="s">
        <v>96</v>
      </c>
    </row>
    <row r="6" spans="1:10" ht="13.5" customHeight="1">
      <c r="A6" s="4"/>
      <c r="B6" s="4"/>
      <c r="C6" s="33" t="s">
        <v>95</v>
      </c>
      <c r="D6" s="33" t="s">
        <v>94</v>
      </c>
      <c r="E6" s="44"/>
      <c r="F6" s="44"/>
      <c r="G6" s="30"/>
      <c r="H6" s="29" t="s">
        <v>93</v>
      </c>
      <c r="I6" s="32"/>
      <c r="J6" s="27"/>
    </row>
    <row r="7" spans="1:10" ht="13.5" customHeight="1">
      <c r="A7" s="4"/>
      <c r="B7" s="4"/>
      <c r="C7" s="31" t="s">
        <v>92</v>
      </c>
      <c r="D7" s="31" t="s">
        <v>92</v>
      </c>
      <c r="E7" s="45"/>
      <c r="F7" s="45"/>
      <c r="G7" s="30"/>
      <c r="H7" s="29" t="s">
        <v>92</v>
      </c>
      <c r="I7" s="28"/>
      <c r="J7" s="27"/>
    </row>
    <row r="8" spans="1:10" ht="13.5" customHeight="1">
      <c r="A8" s="4" t="s">
        <v>91</v>
      </c>
      <c r="C8" s="25"/>
      <c r="D8" s="24"/>
      <c r="E8" s="9"/>
      <c r="F8" s="26"/>
    </row>
    <row r="9" spans="1:10" ht="13.5" customHeight="1">
      <c r="B9" s="19" t="s">
        <v>90</v>
      </c>
      <c r="C9" s="17">
        <v>40000</v>
      </c>
      <c r="D9" s="16"/>
      <c r="E9" s="7"/>
      <c r="F9" s="7"/>
      <c r="H9" s="6">
        <v>0</v>
      </c>
    </row>
    <row r="10" spans="1:10" ht="13.5" customHeight="1">
      <c r="B10" s="19" t="s">
        <v>89</v>
      </c>
      <c r="C10" s="17">
        <v>1500000</v>
      </c>
      <c r="D10" s="16"/>
      <c r="E10" s="7"/>
      <c r="F10" s="7"/>
      <c r="H10" s="6">
        <v>2750000</v>
      </c>
    </row>
    <row r="11" spans="1:10" ht="13.5" customHeight="1">
      <c r="B11" s="19" t="s">
        <v>88</v>
      </c>
      <c r="C11" s="17">
        <v>700</v>
      </c>
      <c r="D11" s="16"/>
      <c r="E11" s="7"/>
      <c r="F11" s="7"/>
      <c r="H11" s="6">
        <v>202</v>
      </c>
    </row>
    <row r="12" spans="1:10" ht="13.5" customHeight="1">
      <c r="B12" s="19" t="s">
        <v>87</v>
      </c>
      <c r="C12" s="15">
        <v>0</v>
      </c>
      <c r="D12" s="16"/>
      <c r="E12" s="7"/>
      <c r="F12" s="7"/>
      <c r="H12" s="5">
        <v>34900</v>
      </c>
    </row>
    <row r="13" spans="1:10" ht="13.5" customHeight="1">
      <c r="C13" s="17">
        <f>SUM(C9:C12)</f>
        <v>1540700</v>
      </c>
      <c r="D13" s="16"/>
      <c r="E13" s="7"/>
      <c r="F13" s="7"/>
      <c r="H13" s="6">
        <v>2785102</v>
      </c>
    </row>
    <row r="14" spans="1:10" ht="13.5" customHeight="1">
      <c r="A14" s="4" t="s">
        <v>86</v>
      </c>
      <c r="C14" s="25"/>
      <c r="D14" s="24"/>
      <c r="E14" s="9"/>
      <c r="F14" s="9"/>
    </row>
    <row r="15" spans="1:10" ht="13.5" customHeight="1">
      <c r="C15" s="25"/>
      <c r="D15" s="24"/>
      <c r="E15" s="9"/>
      <c r="F15" s="9"/>
    </row>
    <row r="16" spans="1:10" ht="13.5" customHeight="1">
      <c r="B16" s="19" t="s">
        <v>85</v>
      </c>
      <c r="C16" s="17">
        <v>134435.82999999999</v>
      </c>
      <c r="D16" s="16">
        <v>150000</v>
      </c>
      <c r="E16" s="7">
        <f t="shared" ref="E16:E39" si="0">C16-D16</f>
        <v>-15564.170000000013</v>
      </c>
      <c r="F16" s="18">
        <f>C16/D16-1</f>
        <v>-0.10376113333333337</v>
      </c>
      <c r="G16" s="23"/>
      <c r="H16" s="6">
        <v>352111.09</v>
      </c>
    </row>
    <row r="17" spans="2:8" ht="13.5" customHeight="1">
      <c r="B17" s="19" t="s">
        <v>84</v>
      </c>
      <c r="C17" s="17">
        <v>600</v>
      </c>
      <c r="D17" s="16">
        <v>1200</v>
      </c>
      <c r="E17" s="7">
        <f t="shared" si="0"/>
        <v>-600</v>
      </c>
      <c r="F17" s="18">
        <f>C17/D17-1</f>
        <v>-0.5</v>
      </c>
      <c r="H17" s="6">
        <v>11866.06</v>
      </c>
    </row>
    <row r="18" spans="2:8" ht="13.5" customHeight="1">
      <c r="B18" s="19" t="s">
        <v>83</v>
      </c>
      <c r="C18" s="17">
        <v>0</v>
      </c>
      <c r="D18" s="16"/>
      <c r="E18" s="7">
        <f t="shared" si="0"/>
        <v>0</v>
      </c>
      <c r="F18" s="18">
        <v>0</v>
      </c>
      <c r="H18" s="6">
        <v>18276.66</v>
      </c>
    </row>
    <row r="19" spans="2:8" ht="13.5" customHeight="1">
      <c r="B19" s="19" t="s">
        <v>82</v>
      </c>
      <c r="C19" s="17">
        <v>16267</v>
      </c>
      <c r="D19" s="16">
        <v>18000</v>
      </c>
      <c r="E19" s="7">
        <f t="shared" si="0"/>
        <v>-1733</v>
      </c>
      <c r="F19" s="18">
        <f>C19/D19-1</f>
        <v>-9.6277777777777795E-2</v>
      </c>
      <c r="H19" s="6">
        <v>45526</v>
      </c>
    </row>
    <row r="20" spans="2:8" ht="13.5" customHeight="1">
      <c r="B20" s="19" t="s">
        <v>81</v>
      </c>
      <c r="C20" s="17">
        <v>1453.95</v>
      </c>
      <c r="D20" s="16">
        <v>1875</v>
      </c>
      <c r="E20" s="7">
        <f t="shared" si="0"/>
        <v>-421.04999999999995</v>
      </c>
      <c r="F20" s="18">
        <f>C20/D20-1</f>
        <v>-0.22455999999999998</v>
      </c>
      <c r="H20" s="6">
        <v>4640.3999999999996</v>
      </c>
    </row>
    <row r="21" spans="2:8" ht="13.5" customHeight="1">
      <c r="B21" s="19" t="s">
        <v>80</v>
      </c>
      <c r="C21" s="17">
        <v>534</v>
      </c>
      <c r="D21" s="16">
        <v>500</v>
      </c>
      <c r="E21" s="7">
        <f t="shared" si="0"/>
        <v>34</v>
      </c>
      <c r="F21" s="18">
        <f>C21/D21-1</f>
        <v>6.800000000000006E-2</v>
      </c>
      <c r="H21" s="6">
        <v>1821.15</v>
      </c>
    </row>
    <row r="22" spans="2:8" ht="13.5" customHeight="1">
      <c r="B22" s="19" t="s">
        <v>79</v>
      </c>
      <c r="C22" s="17">
        <v>0</v>
      </c>
      <c r="D22" s="16">
        <v>0</v>
      </c>
      <c r="E22" s="7">
        <f t="shared" si="0"/>
        <v>0</v>
      </c>
      <c r="F22" s="18">
        <v>0</v>
      </c>
      <c r="H22" s="6">
        <v>2112.61</v>
      </c>
    </row>
    <row r="23" spans="2:8" ht="13.5" customHeight="1">
      <c r="B23" s="38" t="s">
        <v>78</v>
      </c>
      <c r="C23" s="22">
        <v>2593.7399999999998</v>
      </c>
      <c r="D23" s="22">
        <v>2125</v>
      </c>
      <c r="E23" s="22">
        <f t="shared" si="0"/>
        <v>468.73999999999978</v>
      </c>
      <c r="F23" s="21">
        <f>C23/D23-1</f>
        <v>0.22058352941176462</v>
      </c>
      <c r="G23" s="3" t="s">
        <v>62</v>
      </c>
      <c r="H23" s="6">
        <v>3859.8</v>
      </c>
    </row>
    <row r="24" spans="2:8" ht="13.5" customHeight="1">
      <c r="B24" s="19" t="s">
        <v>77</v>
      </c>
      <c r="C24" s="17">
        <v>0</v>
      </c>
      <c r="D24" s="16">
        <v>0</v>
      </c>
      <c r="E24" s="7">
        <f t="shared" si="0"/>
        <v>0</v>
      </c>
      <c r="F24" s="18">
        <v>0</v>
      </c>
      <c r="H24" s="6">
        <v>1507.88</v>
      </c>
    </row>
    <row r="25" spans="2:8" ht="13.5" customHeight="1">
      <c r="B25" s="38" t="s">
        <v>76</v>
      </c>
      <c r="C25" s="22">
        <v>3650</v>
      </c>
      <c r="D25" s="22">
        <v>725</v>
      </c>
      <c r="E25" s="22">
        <f t="shared" si="0"/>
        <v>2925</v>
      </c>
      <c r="F25" s="21">
        <f>C25/D25-1</f>
        <v>4.0344827586206895</v>
      </c>
      <c r="G25" s="3" t="s">
        <v>62</v>
      </c>
      <c r="H25" s="6">
        <v>4211.3</v>
      </c>
    </row>
    <row r="26" spans="2:8" ht="13.5" customHeight="1">
      <c r="B26" s="19" t="s">
        <v>75</v>
      </c>
      <c r="C26" s="17">
        <v>3263.07</v>
      </c>
      <c r="D26" s="16">
        <v>3750</v>
      </c>
      <c r="E26" s="7">
        <f t="shared" si="0"/>
        <v>-486.92999999999984</v>
      </c>
      <c r="F26" s="18">
        <f>C26/D26-1</f>
        <v>-0.12984799999999996</v>
      </c>
      <c r="H26" s="6">
        <v>19395.77</v>
      </c>
    </row>
    <row r="27" spans="2:8" ht="13.5" customHeight="1">
      <c r="B27" s="19" t="s">
        <v>74</v>
      </c>
      <c r="C27" s="17">
        <v>991.04</v>
      </c>
      <c r="D27" s="16">
        <v>3000</v>
      </c>
      <c r="E27" s="7">
        <f t="shared" si="0"/>
        <v>-2008.96</v>
      </c>
      <c r="F27" s="18">
        <f>C27/D27-1</f>
        <v>-0.66965333333333332</v>
      </c>
      <c r="H27" s="6">
        <v>10790.53</v>
      </c>
    </row>
    <row r="28" spans="2:8" ht="13.5" customHeight="1">
      <c r="B28" s="19" t="s">
        <v>73</v>
      </c>
      <c r="C28" s="17">
        <v>749.29</v>
      </c>
      <c r="D28" s="16">
        <v>5750</v>
      </c>
      <c r="E28" s="7">
        <f t="shared" si="0"/>
        <v>-5000.71</v>
      </c>
      <c r="F28" s="18">
        <f>C28/D28-1</f>
        <v>-0.86968869565217388</v>
      </c>
      <c r="H28" s="6">
        <v>6349.53</v>
      </c>
    </row>
    <row r="29" spans="2:8" ht="13.5" customHeight="1">
      <c r="B29" s="19" t="s">
        <v>72</v>
      </c>
      <c r="C29" s="17">
        <v>344.54</v>
      </c>
      <c r="D29" s="16">
        <v>650</v>
      </c>
      <c r="E29" s="7">
        <f t="shared" si="0"/>
        <v>-305.45999999999998</v>
      </c>
      <c r="F29" s="18">
        <f>C29/D29-1</f>
        <v>-0.46993846153846153</v>
      </c>
      <c r="H29" s="6">
        <v>1728.49</v>
      </c>
    </row>
    <row r="30" spans="2:8" ht="13.5" customHeight="1">
      <c r="B30" s="19" t="s">
        <v>71</v>
      </c>
      <c r="C30" s="17">
        <v>5227.5</v>
      </c>
      <c r="D30" s="16">
        <v>0</v>
      </c>
      <c r="E30" s="7">
        <f t="shared" si="0"/>
        <v>5227.5</v>
      </c>
      <c r="F30" s="18">
        <v>0</v>
      </c>
      <c r="H30" s="6">
        <v>20910</v>
      </c>
    </row>
    <row r="31" spans="2:8" ht="13.5" customHeight="1">
      <c r="B31" s="19" t="s">
        <v>70</v>
      </c>
      <c r="C31" s="17">
        <v>1144.5999999999999</v>
      </c>
      <c r="D31" s="16">
        <v>1250</v>
      </c>
      <c r="E31" s="7">
        <f t="shared" si="0"/>
        <v>-105.40000000000009</v>
      </c>
      <c r="F31" s="18">
        <f t="shared" ref="F31:F46" si="1">C31/D31-1</f>
        <v>-8.4320000000000062E-2</v>
      </c>
      <c r="H31" s="6">
        <v>3928.64</v>
      </c>
    </row>
    <row r="32" spans="2:8" ht="13.5" customHeight="1">
      <c r="B32" s="19" t="s">
        <v>69</v>
      </c>
      <c r="C32" s="17">
        <v>2538.39</v>
      </c>
      <c r="D32" s="16">
        <v>3750</v>
      </c>
      <c r="E32" s="7">
        <f t="shared" si="0"/>
        <v>-1211.6100000000001</v>
      </c>
      <c r="F32" s="18">
        <f t="shared" si="1"/>
        <v>-0.32309600000000005</v>
      </c>
      <c r="H32" s="6">
        <v>15513.3</v>
      </c>
    </row>
    <row r="33" spans="2:8" ht="13.5" customHeight="1">
      <c r="B33" s="38" t="s">
        <v>68</v>
      </c>
      <c r="C33" s="22">
        <v>323</v>
      </c>
      <c r="D33" s="22">
        <v>250</v>
      </c>
      <c r="E33" s="22">
        <f t="shared" si="0"/>
        <v>73</v>
      </c>
      <c r="F33" s="21">
        <f t="shared" si="1"/>
        <v>0.29200000000000004</v>
      </c>
      <c r="G33" s="3" t="s">
        <v>62</v>
      </c>
      <c r="H33" s="6">
        <v>1398.5</v>
      </c>
    </row>
    <row r="34" spans="2:8" ht="13.5" customHeight="1">
      <c r="B34" s="19" t="s">
        <v>67</v>
      </c>
      <c r="C34" s="17">
        <v>4.5</v>
      </c>
      <c r="D34" s="16">
        <v>3850</v>
      </c>
      <c r="E34" s="7">
        <f>C34-D34</f>
        <v>-3845.5</v>
      </c>
      <c r="F34" s="18">
        <f t="shared" si="1"/>
        <v>-0.99883116883116885</v>
      </c>
      <c r="H34" s="6">
        <v>2711.22</v>
      </c>
    </row>
    <row r="35" spans="2:8" ht="13.5" customHeight="1">
      <c r="B35" s="19" t="s">
        <v>66</v>
      </c>
      <c r="C35" s="17">
        <v>0</v>
      </c>
      <c r="D35" s="16">
        <v>250</v>
      </c>
      <c r="E35" s="7">
        <f t="shared" si="0"/>
        <v>-250</v>
      </c>
      <c r="F35" s="18">
        <f t="shared" si="1"/>
        <v>-1</v>
      </c>
      <c r="H35" s="6">
        <v>506.8</v>
      </c>
    </row>
    <row r="36" spans="2:8" ht="13.5" customHeight="1">
      <c r="B36" s="19" t="s">
        <v>65</v>
      </c>
      <c r="C36" s="17">
        <v>0</v>
      </c>
      <c r="D36" s="16">
        <v>125</v>
      </c>
      <c r="E36" s="7">
        <f t="shared" si="0"/>
        <v>-125</v>
      </c>
      <c r="F36" s="18">
        <f t="shared" si="1"/>
        <v>-1</v>
      </c>
      <c r="H36" s="6">
        <v>183</v>
      </c>
    </row>
    <row r="37" spans="2:8" ht="13.5" customHeight="1">
      <c r="B37" s="19" t="s">
        <v>64</v>
      </c>
      <c r="C37" s="17">
        <v>182</v>
      </c>
      <c r="D37" s="16">
        <v>1125</v>
      </c>
      <c r="E37" s="7">
        <f t="shared" si="0"/>
        <v>-943</v>
      </c>
      <c r="F37" s="18">
        <f t="shared" si="1"/>
        <v>-0.8382222222222222</v>
      </c>
      <c r="H37" s="6">
        <v>3355.28</v>
      </c>
    </row>
    <row r="38" spans="2:8" ht="13.5" customHeight="1">
      <c r="B38" s="38" t="s">
        <v>63</v>
      </c>
      <c r="C38" s="22">
        <v>26500</v>
      </c>
      <c r="D38" s="22">
        <v>20000</v>
      </c>
      <c r="E38" s="22">
        <f t="shared" si="0"/>
        <v>6500</v>
      </c>
      <c r="F38" s="21">
        <f t="shared" si="1"/>
        <v>0.32499999999999996</v>
      </c>
      <c r="G38" s="3" t="s">
        <v>62</v>
      </c>
      <c r="H38" s="6">
        <v>123614.95</v>
      </c>
    </row>
    <row r="39" spans="2:8" ht="13.5" customHeight="1">
      <c r="B39" s="20" t="s">
        <v>61</v>
      </c>
      <c r="C39" s="17">
        <v>3000</v>
      </c>
      <c r="D39" s="16">
        <f>SUM(D40:D41)</f>
        <v>32500</v>
      </c>
      <c r="E39" s="7">
        <f t="shared" si="0"/>
        <v>-29500</v>
      </c>
      <c r="F39" s="18">
        <f t="shared" si="1"/>
        <v>-0.90769230769230769</v>
      </c>
      <c r="H39" s="6"/>
    </row>
    <row r="40" spans="2:8" ht="13.5" hidden="1" customHeight="1" outlineLevel="1">
      <c r="B40" s="40" t="s">
        <v>101</v>
      </c>
      <c r="C40" s="17"/>
      <c r="D40" s="16">
        <v>12500</v>
      </c>
      <c r="E40" s="7"/>
      <c r="F40" s="18">
        <f t="shared" si="1"/>
        <v>-1</v>
      </c>
      <c r="H40" s="6"/>
    </row>
    <row r="41" spans="2:8" ht="13.5" hidden="1" customHeight="1" outlineLevel="1">
      <c r="B41" s="40" t="s">
        <v>102</v>
      </c>
      <c r="C41" s="17"/>
      <c r="D41" s="16">
        <v>20000</v>
      </c>
      <c r="E41" s="7"/>
      <c r="F41" s="18">
        <f t="shared" si="1"/>
        <v>-1</v>
      </c>
      <c r="H41" s="6"/>
    </row>
    <row r="42" spans="2:8" ht="13.5" customHeight="1" collapsed="1">
      <c r="B42" s="20" t="s">
        <v>60</v>
      </c>
      <c r="C42" s="17">
        <v>0</v>
      </c>
      <c r="D42" s="16">
        <v>100000</v>
      </c>
      <c r="E42" s="7">
        <f t="shared" ref="E42" si="2">C42-D42</f>
        <v>-100000</v>
      </c>
      <c r="F42" s="18">
        <f t="shared" si="1"/>
        <v>-1</v>
      </c>
      <c r="H42" s="6"/>
    </row>
    <row r="43" spans="2:8" ht="13.5" customHeight="1">
      <c r="B43" s="19" t="s">
        <v>59</v>
      </c>
      <c r="C43" s="17">
        <v>53425</v>
      </c>
      <c r="D43" s="16">
        <f>57650+D44</f>
        <v>65150</v>
      </c>
      <c r="E43" s="7">
        <f>C43-D43</f>
        <v>-11725</v>
      </c>
      <c r="F43" s="18">
        <f t="shared" si="1"/>
        <v>-0.17996930161166536</v>
      </c>
      <c r="H43" s="6">
        <v>182366.42</v>
      </c>
    </row>
    <row r="44" spans="2:8" ht="13.5" hidden="1" customHeight="1" outlineLevel="1">
      <c r="B44" s="39" t="s">
        <v>100</v>
      </c>
      <c r="C44" s="17"/>
      <c r="D44" s="16">
        <v>7500</v>
      </c>
      <c r="E44" s="7"/>
      <c r="F44" s="18">
        <f t="shared" si="1"/>
        <v>-1</v>
      </c>
      <c r="H44" s="6"/>
    </row>
    <row r="45" spans="2:8" ht="13.5" customHeight="1" collapsed="1">
      <c r="B45" s="19" t="s">
        <v>58</v>
      </c>
      <c r="C45" s="17">
        <v>660</v>
      </c>
      <c r="D45" s="16">
        <v>750</v>
      </c>
      <c r="E45" s="7">
        <f t="shared" ref="E45:E52" si="3">C45-D45</f>
        <v>-90</v>
      </c>
      <c r="F45" s="18">
        <f t="shared" si="1"/>
        <v>-0.12</v>
      </c>
      <c r="H45" s="6">
        <v>2988</v>
      </c>
    </row>
    <row r="46" spans="2:8" ht="13.5" customHeight="1">
      <c r="B46" s="19" t="s">
        <v>57</v>
      </c>
      <c r="C46" s="17">
        <v>19905.900000000001</v>
      </c>
      <c r="D46" s="16">
        <v>37100</v>
      </c>
      <c r="E46" s="7">
        <f t="shared" si="3"/>
        <v>-17194.099999999999</v>
      </c>
      <c r="F46" s="18">
        <f t="shared" si="1"/>
        <v>-0.46345283018867922</v>
      </c>
      <c r="H46" s="6">
        <v>90666.2</v>
      </c>
    </row>
    <row r="47" spans="2:8" ht="13.5" customHeight="1">
      <c r="B47" s="19" t="s">
        <v>56</v>
      </c>
      <c r="C47" s="17">
        <v>0</v>
      </c>
      <c r="D47" s="16">
        <v>0</v>
      </c>
      <c r="E47" s="7">
        <f t="shared" si="3"/>
        <v>0</v>
      </c>
      <c r="F47" s="18">
        <v>0</v>
      </c>
      <c r="H47" s="6">
        <v>70</v>
      </c>
    </row>
    <row r="48" spans="2:8" ht="13.5" customHeight="1">
      <c r="B48" s="19" t="s">
        <v>55</v>
      </c>
      <c r="C48" s="17">
        <v>1950</v>
      </c>
      <c r="D48" s="16">
        <v>2750</v>
      </c>
      <c r="E48" s="7">
        <f t="shared" si="3"/>
        <v>-800</v>
      </c>
      <c r="F48" s="18">
        <f>C48/D48-1</f>
        <v>-0.29090909090909089</v>
      </c>
      <c r="H48" s="6">
        <v>7886</v>
      </c>
    </row>
    <row r="49" spans="2:8" ht="13.5" customHeight="1">
      <c r="B49" s="19" t="s">
        <v>54</v>
      </c>
      <c r="C49" s="17">
        <v>6900</v>
      </c>
      <c r="D49" s="16">
        <v>7500</v>
      </c>
      <c r="E49" s="7">
        <f t="shared" si="3"/>
        <v>-600</v>
      </c>
      <c r="F49" s="18">
        <f>C49/D49-1</f>
        <v>-7.999999999999996E-2</v>
      </c>
      <c r="H49" s="6">
        <v>32278</v>
      </c>
    </row>
    <row r="50" spans="2:8" ht="13.5" customHeight="1">
      <c r="B50" s="19" t="s">
        <v>53</v>
      </c>
      <c r="C50" s="17">
        <v>0</v>
      </c>
      <c r="D50" s="16">
        <v>0</v>
      </c>
      <c r="E50" s="7">
        <f t="shared" si="3"/>
        <v>0</v>
      </c>
      <c r="F50" s="18">
        <v>0</v>
      </c>
      <c r="H50" s="6">
        <v>15774.1</v>
      </c>
    </row>
    <row r="51" spans="2:8" ht="13.5" customHeight="1">
      <c r="B51" s="19" t="s">
        <v>52</v>
      </c>
      <c r="C51" s="17">
        <v>0</v>
      </c>
      <c r="D51" s="16">
        <v>6000</v>
      </c>
      <c r="E51" s="7">
        <f t="shared" si="3"/>
        <v>-6000</v>
      </c>
      <c r="F51" s="18">
        <f t="shared" ref="F51:F56" si="4">C51/D51-1</f>
        <v>-1</v>
      </c>
      <c r="H51" s="6">
        <v>30500</v>
      </c>
    </row>
    <row r="52" spans="2:8" ht="13.5" customHeight="1">
      <c r="B52" s="19" t="s">
        <v>51</v>
      </c>
      <c r="C52" s="17">
        <v>36849.35</v>
      </c>
      <c r="D52" s="16">
        <f>SUM(D53:D63)</f>
        <v>52000</v>
      </c>
      <c r="E52" s="7">
        <f t="shared" si="3"/>
        <v>-15150.650000000001</v>
      </c>
      <c r="F52" s="18">
        <f t="shared" si="4"/>
        <v>-0.29135865384615389</v>
      </c>
      <c r="H52" s="6">
        <v>276119.78000000003</v>
      </c>
    </row>
    <row r="53" spans="2:8" ht="13.5" hidden="1" customHeight="1" outlineLevel="1">
      <c r="B53" s="39" t="s">
        <v>50</v>
      </c>
      <c r="C53" s="17"/>
      <c r="D53" s="16">
        <v>1250</v>
      </c>
      <c r="E53" s="7"/>
      <c r="F53" s="18">
        <f t="shared" si="4"/>
        <v>-1</v>
      </c>
      <c r="H53" s="6"/>
    </row>
    <row r="54" spans="2:8" ht="13.5" hidden="1" customHeight="1" outlineLevel="1">
      <c r="B54" s="39" t="s">
        <v>49</v>
      </c>
      <c r="C54" s="17"/>
      <c r="D54" s="16">
        <v>9500</v>
      </c>
      <c r="E54" s="7"/>
      <c r="F54" s="18">
        <f t="shared" si="4"/>
        <v>-1</v>
      </c>
      <c r="H54" s="6"/>
    </row>
    <row r="55" spans="2:8" ht="13.5" hidden="1" customHeight="1" outlineLevel="1">
      <c r="B55" s="39" t="s">
        <v>48</v>
      </c>
      <c r="C55" s="17"/>
      <c r="D55" s="16">
        <v>12500</v>
      </c>
      <c r="E55" s="7"/>
      <c r="F55" s="18">
        <f t="shared" si="4"/>
        <v>-1</v>
      </c>
      <c r="H55" s="6"/>
    </row>
    <row r="56" spans="2:8" ht="13.5" hidden="1" customHeight="1" outlineLevel="1">
      <c r="B56" s="39" t="s">
        <v>47</v>
      </c>
      <c r="C56" s="17"/>
      <c r="D56" s="16">
        <v>12500</v>
      </c>
      <c r="E56" s="7"/>
      <c r="F56" s="18">
        <f t="shared" si="4"/>
        <v>-1</v>
      </c>
      <c r="H56" s="6"/>
    </row>
    <row r="57" spans="2:8" ht="13.5" hidden="1" customHeight="1" outlineLevel="1">
      <c r="B57" s="39" t="s">
        <v>46</v>
      </c>
      <c r="C57" s="17"/>
      <c r="D57" s="16">
        <v>0</v>
      </c>
      <c r="E57" s="7"/>
      <c r="F57" s="18">
        <v>0</v>
      </c>
      <c r="H57" s="6"/>
    </row>
    <row r="58" spans="2:8" ht="13.5" hidden="1" customHeight="1" outlineLevel="1">
      <c r="B58" s="39" t="s">
        <v>45</v>
      </c>
      <c r="C58" s="17"/>
      <c r="D58" s="16">
        <v>0</v>
      </c>
      <c r="E58" s="7"/>
      <c r="F58" s="18">
        <v>0</v>
      </c>
      <c r="H58" s="6"/>
    </row>
    <row r="59" spans="2:8" ht="13.5" hidden="1" customHeight="1" outlineLevel="1">
      <c r="B59" s="39" t="s">
        <v>44</v>
      </c>
      <c r="C59" s="17"/>
      <c r="D59" s="16">
        <v>0</v>
      </c>
      <c r="E59" s="7"/>
      <c r="F59" s="18">
        <v>0</v>
      </c>
      <c r="H59" s="6"/>
    </row>
    <row r="60" spans="2:8" ht="13.5" hidden="1" customHeight="1" outlineLevel="1">
      <c r="B60" s="39" t="s">
        <v>43</v>
      </c>
      <c r="C60" s="17"/>
      <c r="D60" s="16">
        <v>0</v>
      </c>
      <c r="E60" s="7"/>
      <c r="F60" s="18">
        <v>0</v>
      </c>
      <c r="H60" s="6"/>
    </row>
    <row r="61" spans="2:8" ht="13.5" hidden="1" customHeight="1" outlineLevel="1">
      <c r="B61" s="39" t="s">
        <v>42</v>
      </c>
      <c r="C61" s="17"/>
      <c r="D61" s="16">
        <v>0</v>
      </c>
      <c r="E61" s="7"/>
      <c r="F61" s="18">
        <v>0</v>
      </c>
      <c r="H61" s="6"/>
    </row>
    <row r="62" spans="2:8" ht="13.5" hidden="1" customHeight="1" outlineLevel="1">
      <c r="B62" s="39" t="s">
        <v>41</v>
      </c>
      <c r="C62" s="17"/>
      <c r="D62" s="16">
        <v>8750</v>
      </c>
      <c r="E62" s="7"/>
      <c r="F62" s="18">
        <f t="shared" ref="F62:F68" si="5">C62/D62-1</f>
        <v>-1</v>
      </c>
      <c r="H62" s="6"/>
    </row>
    <row r="63" spans="2:8" ht="13.5" hidden="1" customHeight="1" outlineLevel="1">
      <c r="B63" s="39" t="s">
        <v>40</v>
      </c>
      <c r="C63" s="17"/>
      <c r="D63" s="16">
        <v>7500</v>
      </c>
      <c r="E63" s="7"/>
      <c r="F63" s="18">
        <f t="shared" si="5"/>
        <v>-1</v>
      </c>
      <c r="H63" s="6"/>
    </row>
    <row r="64" spans="2:8" ht="13.5" customHeight="1" collapsed="1">
      <c r="B64" s="19" t="s">
        <v>39</v>
      </c>
      <c r="C64" s="17">
        <v>70700.320000000007</v>
      </c>
      <c r="D64" s="16">
        <f>SUM(D65:D88)</f>
        <v>176750</v>
      </c>
      <c r="E64" s="7">
        <f>C64-D64</f>
        <v>-106049.68</v>
      </c>
      <c r="F64" s="18">
        <f t="shared" si="5"/>
        <v>-0.59999818953323902</v>
      </c>
      <c r="H64" s="6">
        <v>397083.48</v>
      </c>
    </row>
    <row r="65" spans="2:8" ht="13.5" hidden="1" customHeight="1" outlineLevel="1">
      <c r="B65" s="39" t="s">
        <v>38</v>
      </c>
      <c r="C65" s="17"/>
      <c r="D65" s="16">
        <v>3750</v>
      </c>
      <c r="E65" s="7"/>
      <c r="F65" s="18">
        <f t="shared" si="5"/>
        <v>-1</v>
      </c>
      <c r="H65" s="6"/>
    </row>
    <row r="66" spans="2:8" ht="13.5" hidden="1" customHeight="1" outlineLevel="1">
      <c r="B66" s="39" t="s">
        <v>37</v>
      </c>
      <c r="C66" s="17"/>
      <c r="D66" s="16">
        <v>2000</v>
      </c>
      <c r="E66" s="7"/>
      <c r="F66" s="18">
        <f t="shared" si="5"/>
        <v>-1</v>
      </c>
      <c r="H66" s="6"/>
    </row>
    <row r="67" spans="2:8" ht="13.5" hidden="1" customHeight="1" outlineLevel="1">
      <c r="B67" s="39" t="s">
        <v>36</v>
      </c>
      <c r="C67" s="17"/>
      <c r="D67" s="16">
        <v>1250</v>
      </c>
      <c r="E67" s="7"/>
      <c r="F67" s="18">
        <f t="shared" si="5"/>
        <v>-1</v>
      </c>
      <c r="H67" s="6"/>
    </row>
    <row r="68" spans="2:8" ht="13.5" hidden="1" customHeight="1" outlineLevel="1">
      <c r="B68" s="39" t="s">
        <v>35</v>
      </c>
      <c r="C68" s="17"/>
      <c r="D68" s="16">
        <v>500</v>
      </c>
      <c r="E68" s="7"/>
      <c r="F68" s="18">
        <f t="shared" si="5"/>
        <v>-1</v>
      </c>
      <c r="H68" s="6"/>
    </row>
    <row r="69" spans="2:8" ht="13.5" hidden="1" customHeight="1" outlineLevel="1">
      <c r="B69" s="39" t="s">
        <v>34</v>
      </c>
      <c r="C69" s="17"/>
      <c r="D69" s="16">
        <v>0</v>
      </c>
      <c r="E69" s="7"/>
      <c r="F69" s="18">
        <v>0</v>
      </c>
      <c r="H69" s="6"/>
    </row>
    <row r="70" spans="2:8" ht="13.5" hidden="1" customHeight="1" outlineLevel="1">
      <c r="B70" s="39" t="s">
        <v>33</v>
      </c>
      <c r="C70" s="17"/>
      <c r="D70" s="16">
        <v>0</v>
      </c>
      <c r="E70" s="7"/>
      <c r="F70" s="18">
        <v>0</v>
      </c>
      <c r="H70" s="6"/>
    </row>
    <row r="71" spans="2:8" ht="13.5" hidden="1" customHeight="1" outlineLevel="1">
      <c r="B71" s="39" t="s">
        <v>32</v>
      </c>
      <c r="C71" s="17"/>
      <c r="D71" s="16">
        <v>5000</v>
      </c>
      <c r="E71" s="7"/>
      <c r="F71" s="18">
        <f t="shared" ref="F71:F76" si="6">C71/D71-1</f>
        <v>-1</v>
      </c>
      <c r="H71" s="6"/>
    </row>
    <row r="72" spans="2:8" ht="13.5" hidden="1" customHeight="1" outlineLevel="1">
      <c r="B72" s="39" t="s">
        <v>31</v>
      </c>
      <c r="C72" s="17"/>
      <c r="D72" s="16">
        <v>1750</v>
      </c>
      <c r="E72" s="7"/>
      <c r="F72" s="18">
        <f t="shared" si="6"/>
        <v>-1</v>
      </c>
      <c r="H72" s="6"/>
    </row>
    <row r="73" spans="2:8" ht="13.5" hidden="1" customHeight="1" outlineLevel="1">
      <c r="B73" s="39" t="s">
        <v>30</v>
      </c>
      <c r="C73" s="17"/>
      <c r="D73" s="16">
        <v>7000</v>
      </c>
      <c r="E73" s="7"/>
      <c r="F73" s="18">
        <f t="shared" si="6"/>
        <v>-1</v>
      </c>
      <c r="H73" s="6"/>
    </row>
    <row r="74" spans="2:8" ht="13.5" hidden="1" customHeight="1" outlineLevel="1">
      <c r="B74" s="39" t="s">
        <v>29</v>
      </c>
      <c r="C74" s="17"/>
      <c r="D74" s="16">
        <v>12500</v>
      </c>
      <c r="E74" s="7"/>
      <c r="F74" s="18">
        <f t="shared" si="6"/>
        <v>-1</v>
      </c>
      <c r="H74" s="6"/>
    </row>
    <row r="75" spans="2:8" ht="13.5" hidden="1" customHeight="1" outlineLevel="1">
      <c r="B75" s="39" t="s">
        <v>28</v>
      </c>
      <c r="C75" s="17"/>
      <c r="D75" s="16">
        <v>3000</v>
      </c>
      <c r="E75" s="7"/>
      <c r="F75" s="18">
        <f t="shared" si="6"/>
        <v>-1</v>
      </c>
      <c r="H75" s="6"/>
    </row>
    <row r="76" spans="2:8" ht="13.5" hidden="1" customHeight="1" outlineLevel="1">
      <c r="B76" s="39" t="s">
        <v>27</v>
      </c>
      <c r="C76" s="17"/>
      <c r="D76" s="16">
        <v>4500</v>
      </c>
      <c r="E76" s="7"/>
      <c r="F76" s="18">
        <f t="shared" si="6"/>
        <v>-1</v>
      </c>
      <c r="H76" s="6"/>
    </row>
    <row r="77" spans="2:8" ht="13.5" hidden="1" customHeight="1" outlineLevel="1">
      <c r="B77" s="39" t="s">
        <v>26</v>
      </c>
      <c r="C77" s="17"/>
      <c r="D77" s="16">
        <v>0</v>
      </c>
      <c r="E77" s="7"/>
      <c r="F77" s="18">
        <v>0</v>
      </c>
      <c r="H77" s="6"/>
    </row>
    <row r="78" spans="2:8" ht="13.5" hidden="1" customHeight="1" outlineLevel="1">
      <c r="B78" s="39" t="s">
        <v>25</v>
      </c>
      <c r="C78" s="17"/>
      <c r="D78" s="16">
        <v>5000</v>
      </c>
      <c r="E78" s="7"/>
      <c r="F78" s="18">
        <f>C78/D78-1</f>
        <v>-1</v>
      </c>
      <c r="H78" s="6"/>
    </row>
    <row r="79" spans="2:8" ht="13.5" hidden="1" customHeight="1" outlineLevel="1">
      <c r="B79" s="39" t="s">
        <v>24</v>
      </c>
      <c r="C79" s="17"/>
      <c r="D79" s="16">
        <v>4000</v>
      </c>
      <c r="E79" s="7"/>
      <c r="F79" s="18">
        <f>C79/D79-1</f>
        <v>-1</v>
      </c>
      <c r="H79" s="6"/>
    </row>
    <row r="80" spans="2:8" ht="13.5" hidden="1" customHeight="1" outlineLevel="1">
      <c r="B80" s="39" t="s">
        <v>23</v>
      </c>
      <c r="C80" s="17"/>
      <c r="D80" s="16">
        <v>2500</v>
      </c>
      <c r="E80" s="7"/>
      <c r="F80" s="18">
        <f>C80/D80-1</f>
        <v>-1</v>
      </c>
      <c r="H80" s="6"/>
    </row>
    <row r="81" spans="2:8" ht="13.5" hidden="1" customHeight="1" outlineLevel="1">
      <c r="B81" s="39" t="s">
        <v>22</v>
      </c>
      <c r="C81" s="17"/>
      <c r="D81" s="16">
        <v>0</v>
      </c>
      <c r="E81" s="7"/>
      <c r="F81" s="18">
        <v>0</v>
      </c>
      <c r="H81" s="6"/>
    </row>
    <row r="82" spans="2:8" ht="13.5" hidden="1" customHeight="1" outlineLevel="1">
      <c r="B82" s="39" t="s">
        <v>21</v>
      </c>
      <c r="C82" s="17"/>
      <c r="D82" s="16">
        <v>0</v>
      </c>
      <c r="E82" s="7"/>
      <c r="F82" s="18">
        <v>0</v>
      </c>
      <c r="H82" s="6"/>
    </row>
    <row r="83" spans="2:8" ht="13.5" hidden="1" customHeight="1" outlineLevel="1">
      <c r="B83" s="39" t="s">
        <v>20</v>
      </c>
      <c r="C83" s="17"/>
      <c r="D83" s="16">
        <v>0</v>
      </c>
      <c r="E83" s="7"/>
      <c r="F83" s="18">
        <v>0</v>
      </c>
      <c r="H83" s="6"/>
    </row>
    <row r="84" spans="2:8" ht="13.5" hidden="1" customHeight="1" outlineLevel="1">
      <c r="B84" s="39" t="s">
        <v>19</v>
      </c>
      <c r="C84" s="17"/>
      <c r="D84" s="16">
        <v>0</v>
      </c>
      <c r="E84" s="7"/>
      <c r="F84" s="18">
        <v>0</v>
      </c>
      <c r="H84" s="6"/>
    </row>
    <row r="85" spans="2:8" ht="13.5" hidden="1" customHeight="1" outlineLevel="1">
      <c r="B85" s="39" t="s">
        <v>18</v>
      </c>
      <c r="C85" s="17"/>
      <c r="D85" s="16">
        <v>0</v>
      </c>
      <c r="E85" s="7"/>
      <c r="F85" s="18">
        <v>0</v>
      </c>
      <c r="H85" s="6"/>
    </row>
    <row r="86" spans="2:8" ht="13.5" hidden="1" customHeight="1" outlineLevel="1">
      <c r="B86" s="39" t="s">
        <v>17</v>
      </c>
      <c r="C86" s="17"/>
      <c r="D86" s="16">
        <v>20000</v>
      </c>
      <c r="E86" s="7"/>
      <c r="F86" s="18">
        <f t="shared" ref="F86:F94" si="7">C86/D86-1</f>
        <v>-1</v>
      </c>
      <c r="H86" s="6"/>
    </row>
    <row r="87" spans="2:8" ht="13.5" hidden="1" customHeight="1" outlineLevel="1">
      <c r="B87" s="39" t="s">
        <v>16</v>
      </c>
      <c r="C87" s="17"/>
      <c r="D87" s="16">
        <v>16500</v>
      </c>
      <c r="E87" s="7"/>
      <c r="F87" s="18">
        <f t="shared" si="7"/>
        <v>-1</v>
      </c>
      <c r="H87" s="6"/>
    </row>
    <row r="88" spans="2:8" ht="13.5" hidden="1" customHeight="1" outlineLevel="1">
      <c r="B88" s="39" t="s">
        <v>15</v>
      </c>
      <c r="C88" s="17"/>
      <c r="D88" s="16">
        <v>87500</v>
      </c>
      <c r="E88" s="7"/>
      <c r="F88" s="18">
        <f t="shared" si="7"/>
        <v>-1</v>
      </c>
      <c r="H88" s="6"/>
    </row>
    <row r="89" spans="2:8" ht="13.5" customHeight="1" collapsed="1">
      <c r="B89" s="19" t="s">
        <v>14</v>
      </c>
      <c r="C89" s="17">
        <v>0</v>
      </c>
      <c r="D89" s="16">
        <v>1250</v>
      </c>
      <c r="E89" s="7">
        <f t="shared" ref="E89:E94" si="8">C89-D89</f>
        <v>-1250</v>
      </c>
      <c r="F89" s="18">
        <f t="shared" si="7"/>
        <v>-1</v>
      </c>
      <c r="H89" s="6">
        <v>5300</v>
      </c>
    </row>
    <row r="90" spans="2:8" ht="13.5" customHeight="1">
      <c r="B90" s="19" t="s">
        <v>13</v>
      </c>
      <c r="C90" s="17">
        <v>0</v>
      </c>
      <c r="D90" s="16">
        <v>900</v>
      </c>
      <c r="E90" s="7">
        <f t="shared" si="8"/>
        <v>-900</v>
      </c>
      <c r="F90" s="18">
        <f t="shared" si="7"/>
        <v>-1</v>
      </c>
      <c r="H90" s="6">
        <v>3600</v>
      </c>
    </row>
    <row r="91" spans="2:8" ht="13.5" customHeight="1">
      <c r="B91" s="19" t="s">
        <v>12</v>
      </c>
      <c r="C91" s="17">
        <v>0</v>
      </c>
      <c r="D91" s="16">
        <v>750</v>
      </c>
      <c r="E91" s="7">
        <f t="shared" si="8"/>
        <v>-750</v>
      </c>
      <c r="F91" s="18">
        <f t="shared" si="7"/>
        <v>-1</v>
      </c>
      <c r="H91" s="6">
        <v>1500</v>
      </c>
    </row>
    <row r="92" spans="2:8" ht="13.5" customHeight="1">
      <c r="B92" s="19" t="s">
        <v>11</v>
      </c>
      <c r="C92" s="17">
        <v>0</v>
      </c>
      <c r="D92" s="16">
        <v>475</v>
      </c>
      <c r="E92" s="7">
        <f t="shared" si="8"/>
        <v>-475</v>
      </c>
      <c r="F92" s="18">
        <f t="shared" si="7"/>
        <v>-1</v>
      </c>
      <c r="H92" s="6">
        <v>1900</v>
      </c>
    </row>
    <row r="93" spans="2:8" ht="13.5" customHeight="1">
      <c r="B93" s="19" t="s">
        <v>10</v>
      </c>
      <c r="C93" s="17">
        <v>163</v>
      </c>
      <c r="D93" s="16">
        <v>300</v>
      </c>
      <c r="E93" s="7">
        <f t="shared" si="8"/>
        <v>-137</v>
      </c>
      <c r="F93" s="18">
        <f t="shared" si="7"/>
        <v>-0.45666666666666667</v>
      </c>
      <c r="H93" s="6">
        <v>558.5</v>
      </c>
    </row>
    <row r="94" spans="2:8" ht="13.5" customHeight="1">
      <c r="B94" s="19" t="s">
        <v>9</v>
      </c>
      <c r="C94" s="17">
        <v>0</v>
      </c>
      <c r="D94" s="16">
        <v>50</v>
      </c>
      <c r="E94" s="7">
        <f t="shared" si="8"/>
        <v>-50</v>
      </c>
      <c r="F94" s="18">
        <f t="shared" si="7"/>
        <v>-1</v>
      </c>
      <c r="H94" s="6">
        <v>150</v>
      </c>
    </row>
    <row r="95" spans="2:8" ht="13.5" customHeight="1">
      <c r="B95" s="19" t="s">
        <v>8</v>
      </c>
      <c r="C95" s="17">
        <v>110065.29</v>
      </c>
      <c r="D95" s="16"/>
      <c r="E95" s="7"/>
      <c r="F95" s="18"/>
      <c r="H95" s="6">
        <v>2332475.5699999998</v>
      </c>
    </row>
    <row r="96" spans="2:8" ht="13.5" customHeight="1">
      <c r="B96" s="19" t="s">
        <v>7</v>
      </c>
      <c r="C96" s="17">
        <v>19955.7</v>
      </c>
      <c r="D96" s="16"/>
      <c r="E96" s="7"/>
      <c r="F96" s="18"/>
      <c r="H96" s="6">
        <v>120133.4</v>
      </c>
    </row>
    <row r="97" spans="2:8" ht="13.5" customHeight="1">
      <c r="B97" s="19" t="s">
        <v>6</v>
      </c>
      <c r="C97" s="17">
        <v>0</v>
      </c>
      <c r="D97" s="16"/>
      <c r="E97" s="7"/>
      <c r="F97" s="7"/>
      <c r="H97" s="6">
        <v>22010</v>
      </c>
    </row>
    <row r="98" spans="2:8" ht="13.5" customHeight="1">
      <c r="B98" s="19" t="s">
        <v>5</v>
      </c>
      <c r="C98" s="17">
        <v>81000</v>
      </c>
      <c r="D98" s="16"/>
      <c r="E98" s="7"/>
      <c r="F98" s="7"/>
      <c r="H98" s="6">
        <v>484300.2</v>
      </c>
    </row>
    <row r="99" spans="2:8" ht="13.5" customHeight="1">
      <c r="B99" s="20" t="s">
        <v>4</v>
      </c>
      <c r="C99" s="17">
        <v>3346</v>
      </c>
      <c r="D99" s="16"/>
      <c r="E99" s="7"/>
      <c r="F99" s="7"/>
      <c r="H99" s="6">
        <v>0</v>
      </c>
    </row>
    <row r="100" spans="2:8" ht="13.5" customHeight="1">
      <c r="B100" s="20" t="s">
        <v>3</v>
      </c>
      <c r="C100" s="17">
        <v>86808.5</v>
      </c>
      <c r="D100" s="16"/>
      <c r="E100" s="7"/>
      <c r="F100" s="7"/>
      <c r="H100" s="6">
        <v>0</v>
      </c>
    </row>
    <row r="101" spans="2:8" ht="13.5" customHeight="1">
      <c r="B101" s="20" t="s">
        <v>2</v>
      </c>
      <c r="C101" s="17">
        <v>80</v>
      </c>
      <c r="D101" s="16"/>
      <c r="E101" s="7"/>
      <c r="F101" s="7"/>
      <c r="H101" s="6">
        <v>0</v>
      </c>
    </row>
    <row r="102" spans="2:8" ht="13.5" customHeight="1">
      <c r="B102" s="20" t="s">
        <v>1</v>
      </c>
      <c r="C102" s="17">
        <v>2400</v>
      </c>
      <c r="D102" s="16"/>
      <c r="E102" s="7"/>
      <c r="F102" s="7"/>
      <c r="H102" s="6">
        <v>0</v>
      </c>
    </row>
    <row r="103" spans="2:8" ht="13.5" customHeight="1">
      <c r="B103" s="20" t="s">
        <v>0</v>
      </c>
      <c r="C103" s="15">
        <v>3111.25</v>
      </c>
      <c r="D103" s="14"/>
      <c r="E103" s="7"/>
      <c r="F103" s="8"/>
      <c r="H103" s="5">
        <v>0</v>
      </c>
    </row>
    <row r="104" spans="2:8" ht="13.5" customHeight="1" thickBot="1">
      <c r="C104" s="13">
        <f>SUM(C16:C103)</f>
        <v>701122.76</v>
      </c>
      <c r="D104" s="12">
        <f>SUM(D16:D38)+D39+SUM(D42:D43)+SUM(D45:D52)+D64+SUM(D89:D94)</f>
        <v>702400</v>
      </c>
      <c r="E104" s="11">
        <f>SUM(E16:E103)</f>
        <v>-308043.98</v>
      </c>
      <c r="F104" s="10"/>
      <c r="H104" s="6">
        <v>4663978.6100000003</v>
      </c>
    </row>
    <row r="105" spans="2:8" ht="15.75" thickTop="1"/>
  </sheetData>
  <mergeCells count="3">
    <mergeCell ref="C5:D5"/>
    <mergeCell ref="E5:E7"/>
    <mergeCell ref="F5:F7"/>
  </mergeCells>
  <pageMargins left="0.70866141732283472" right="0.70866141732283472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2011-04-22T08:51:28Z</dcterms:created>
  <dcterms:modified xsi:type="dcterms:W3CDTF">2011-04-25T08:44:17Z</dcterms:modified>
</cp:coreProperties>
</file>