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33" i="2" l="1"/>
  <c r="M36" i="2"/>
  <c r="M8" i="2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1" i="2"/>
  <c r="M26" i="2"/>
  <c r="M21" i="2"/>
  <c r="M16" i="2"/>
  <c r="M10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21" i="2" s="1"/>
  <c r="P14" i="2"/>
  <c r="P9" i="2"/>
  <c r="P34" i="2" s="1"/>
  <c r="P31" i="2"/>
  <c r="B36" i="2"/>
  <c r="P26" i="2"/>
  <c r="B31" i="2"/>
  <c r="B26" i="2"/>
  <c r="B21" i="2"/>
  <c r="B16" i="2"/>
  <c r="B10" i="2"/>
  <c r="P15" i="2"/>
  <c r="P16" i="2"/>
  <c r="P10" i="2" l="1"/>
  <c r="P33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<sst xmlns="http://schemas.openxmlformats.org/spreadsheetml/2006/main" count="71" uniqueCount="28">
  <si>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</si>
  <si>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</si>
  <si>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</si>
  <si>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</si>
  <si>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</si>
  <si>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</si>
  <si>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</si>
  <si>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</si>
  <si>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</si>
  <si>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</si>
  <si>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</si>
  <si>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</si>
  <si>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</si>
  <si>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</si>
  <si>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</si>
  <si>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</si>
  <si>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</si>
  <si>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</si>
  <si>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</si>
  <si>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</si>
  <si>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</si>
  <si>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</si>
  <si>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</si>
  <si>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</si>
  <si>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</si>
  <si>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23/5</t>
  </si>
  <si>
    <t>Closing Balance As At 27/5</t>
  </si>
  <si>
    <t>TREASURY REPORTS OF PDC SUBSIDIARIES AS AT 27 Mei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</si>
</sst>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13" sqref="M13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25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f>474442.23-250000</f>
        <v>224442.22999999998</v>
      </c>
      <c r="N8" s="106">
        <v>506772.42999999993</v>
      </c>
      <c r="O8" s="82">
        <v>640.14</v>
      </c>
      <c r="P8" s="31">
        <f>SUM(B8:O8)</f>
        <v>14402575.150000004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-55487.86</v>
      </c>
      <c r="N9" s="83"/>
      <c r="O9" s="110"/>
      <c r="P9" s="68">
        <f>SUM(B9:O9)</f>
        <v>-55487.86</v>
      </c>
    </row>
    <row r="10" spans="1:19" ht="15.75" customHeight="1" x14ac:dyDescent="0.2">
      <c r="A10" s="12" t="s">
        <v>26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 t="shared" ref="M8:M10" si="6">M8+M9</f>
        <v>168954.37</v>
      </c>
      <c r="N10" s="65">
        <f>SUM(N8:N9)</f>
        <v>506772.42999999993</v>
      </c>
      <c r="O10" s="84">
        <f t="shared" ref="O10" si="7">SUM(O8:O9)</f>
        <v>640.14</v>
      </c>
      <c r="P10" s="66">
        <f>P8+P9</f>
        <v>14347087.290000005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25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8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95">
        <f>SUM(C14:C15)</f>
        <v>0</v>
      </c>
      <c r="D16" s="65">
        <f t="shared" ref="D16" si="9">SUM(D14:D15)</f>
        <v>631256.57999999996</v>
      </c>
      <c r="E16" s="94">
        <v>0</v>
      </c>
      <c r="F16" s="84">
        <f t="shared" ref="F16:G16" si="10">SUM(F14:F15)</f>
        <v>0</v>
      </c>
      <c r="G16" s="95">
        <f t="shared" si="10"/>
        <v>0</v>
      </c>
      <c r="H16" s="91">
        <f t="shared" ref="H16:I16" si="11">H14+H15</f>
        <v>0</v>
      </c>
      <c r="I16" s="91">
        <f t="shared" si="11"/>
        <v>0</v>
      </c>
      <c r="J16" s="49">
        <f t="shared" ref="J16" si="12">SUM(J14:J15)</f>
        <v>0</v>
      </c>
      <c r="K16" s="91">
        <f t="shared" ref="K16" si="13">K14+K15</f>
        <v>0</v>
      </c>
      <c r="L16" s="70">
        <f t="shared" ref="L16" si="14">SUM(L14:L15)</f>
        <v>0</v>
      </c>
      <c r="M16" s="91">
        <f t="shared" ref="M16" si="15">M14+M15</f>
        <v>0</v>
      </c>
      <c r="N16" s="91">
        <f>N14+N15</f>
        <v>0</v>
      </c>
      <c r="O16" s="112">
        <f t="shared" ref="O16" si="16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25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250000</v>
      </c>
      <c r="N19" s="30">
        <v>0</v>
      </c>
      <c r="O19" s="92">
        <v>0</v>
      </c>
      <c r="P19" s="30">
        <f>SUM(B19:O19)</f>
        <v>20450000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26</v>
      </c>
      <c r="B21" s="67">
        <f>B19+B20</f>
        <v>16200000</v>
      </c>
      <c r="C21" s="142">
        <f>SUM(C19:C20)</f>
        <v>0</v>
      </c>
      <c r="D21" s="35">
        <f t="shared" ref="D21" si="17">SUM(D19:D20)</f>
        <v>0</v>
      </c>
      <c r="E21" s="94">
        <v>0</v>
      </c>
      <c r="F21" s="84">
        <f t="shared" ref="F21:G21" si="18">SUM(F19:F20)</f>
        <v>0</v>
      </c>
      <c r="G21" s="95">
        <f t="shared" si="18"/>
        <v>0</v>
      </c>
      <c r="H21" s="36">
        <f t="shared" ref="H21" si="19">SUM(H19:H20)</f>
        <v>0</v>
      </c>
      <c r="I21" s="67">
        <f t="shared" ref="I21" si="20">I19+I20</f>
        <v>4000000</v>
      </c>
      <c r="J21" s="49">
        <f t="shared" ref="J21" si="21">SUM(J19:J20)</f>
        <v>0</v>
      </c>
      <c r="K21" s="37">
        <f t="shared" ref="K21:M21" si="22">SUM(K19:K20)</f>
        <v>0</v>
      </c>
      <c r="L21" s="59">
        <f t="shared" si="22"/>
        <v>0</v>
      </c>
      <c r="M21" s="72">
        <f t="shared" si="22"/>
        <v>250000</v>
      </c>
      <c r="N21" s="73">
        <f t="shared" ref="N21:O21" si="23">SUM(N19:N20)</f>
        <v>0</v>
      </c>
      <c r="O21" s="94">
        <f t="shared" si="23"/>
        <v>0</v>
      </c>
      <c r="P21" s="37">
        <f>SUM(P19:P20)</f>
        <v>20450000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25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26</v>
      </c>
      <c r="B26" s="67">
        <f>SUM(B24:B25)</f>
        <v>516567310.20999998</v>
      </c>
      <c r="C26" s="71">
        <f>SUM(C24:C25)</f>
        <v>2031529.02</v>
      </c>
      <c r="D26" s="78">
        <f t="shared" ref="D26" si="24">SUM(D24:D25)</f>
        <v>45376392.850000001</v>
      </c>
      <c r="E26" s="95">
        <f>SUM(E24:E25)</f>
        <v>1095424.48</v>
      </c>
      <c r="F26" s="87">
        <f t="shared" ref="F26:G26" si="25">SUM(F24:F25)</f>
        <v>1405706.03</v>
      </c>
      <c r="G26" s="71">
        <f t="shared" si="25"/>
        <v>132335.66</v>
      </c>
      <c r="H26" s="67">
        <f t="shared" ref="H26" si="26">SUM(H24:H25)</f>
        <v>818706.2</v>
      </c>
      <c r="I26" s="67">
        <f t="shared" ref="I26" si="27">I24+I25</f>
        <v>500000</v>
      </c>
      <c r="J26" s="37">
        <f t="shared" ref="J26" si="28">SUM(J24:J25)</f>
        <v>23880966.420000002</v>
      </c>
      <c r="K26" s="67">
        <f t="shared" ref="K26:M26" si="29">SUM(K24:K25)</f>
        <v>621018.72</v>
      </c>
      <c r="L26" s="72">
        <f t="shared" si="29"/>
        <v>304898.53000000003</v>
      </c>
      <c r="M26" s="67">
        <f t="shared" si="29"/>
        <v>0</v>
      </c>
      <c r="N26" s="67">
        <f t="shared" ref="N26:O26" si="30">SUM(N24:N25)</f>
        <v>0</v>
      </c>
      <c r="O26" s="95">
        <f t="shared" si="30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25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95">
        <f>SUM(C29:C30)</f>
        <v>0</v>
      </c>
      <c r="D31" s="35">
        <f t="shared" ref="D31" si="31">SUM(D29:D30)</f>
        <v>5000000</v>
      </c>
      <c r="E31" s="69">
        <v>0</v>
      </c>
      <c r="F31" s="84">
        <f t="shared" ref="F31:G31" si="32">SUM(F29:F30)</f>
        <v>0</v>
      </c>
      <c r="G31" s="95">
        <f t="shared" si="32"/>
        <v>0</v>
      </c>
      <c r="H31" s="36">
        <f t="shared" ref="H31" si="33">SUM(H29:H30)</f>
        <v>0</v>
      </c>
      <c r="I31" s="91">
        <f t="shared" ref="I31" si="34">I29+I30</f>
        <v>0</v>
      </c>
      <c r="J31" s="49">
        <f t="shared" ref="J31" si="35">SUM(J29:J30)</f>
        <v>0</v>
      </c>
      <c r="K31" s="37">
        <f t="shared" ref="K31:M31" si="36">SUM(K29:K30)</f>
        <v>0</v>
      </c>
      <c r="L31" s="59">
        <f t="shared" si="36"/>
        <v>0</v>
      </c>
      <c r="M31" s="72">
        <f t="shared" si="36"/>
        <v>0</v>
      </c>
      <c r="N31" s="73">
        <f t="shared" ref="N31:O31" si="37">SUM(N29:N30)</f>
        <v>0</v>
      </c>
      <c r="O31" s="95">
        <f t="shared" si="37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25</v>
      </c>
      <c r="B33" s="60">
        <f>B8+B14+B19+B24+B29</f>
        <v>542901912.98000002</v>
      </c>
      <c r="C33" s="60">
        <f t="shared" ref="C33:C34" si="38">C8+C14+C19+C24+C29</f>
        <v>2046929.51</v>
      </c>
      <c r="D33" s="64">
        <f t="shared" ref="D33:D34" si="39">D8+D14+D19+D24+D29</f>
        <v>51048175.079999998</v>
      </c>
      <c r="E33" s="60">
        <v>350197.14</v>
      </c>
      <c r="F33" s="103">
        <f t="shared" ref="F33:G34" si="40">F8+F14+F19+F24+F29</f>
        <v>1456229.34</v>
      </c>
      <c r="G33" s="60">
        <f t="shared" si="40"/>
        <v>144829.38</v>
      </c>
      <c r="H33" s="60">
        <f t="shared" ref="H33:I34" si="41">H8+H14+H19+H24+H29</f>
        <v>905338.39999999991</v>
      </c>
      <c r="I33" s="98">
        <f>I8+I14+I19+I24+I29</f>
        <v>5688543.29</v>
      </c>
      <c r="J33" s="60">
        <f t="shared" ref="J33:J34" si="42">J8+J14+J19+J24+J29</f>
        <v>25859473.140000001</v>
      </c>
      <c r="K33" s="60">
        <f t="shared" ref="E33:P34" si="43">K8+K14+K19+K24+K29</f>
        <v>626757.15</v>
      </c>
      <c r="L33" s="60">
        <f t="shared" si="43"/>
        <v>398069.99000000005</v>
      </c>
      <c r="M33" s="60">
        <f>M8+M14+M19+M24+M29</f>
        <v>474442.23</v>
      </c>
      <c r="N33" s="60">
        <f t="shared" si="43"/>
        <v>506772.42999999993</v>
      </c>
      <c r="O33" s="60">
        <f t="shared" ref="O33" si="44">O10+O16+O21+O26+O31</f>
        <v>384116.91000000003</v>
      </c>
      <c r="P33" s="60">
        <f t="shared" si="43"/>
        <v>633601596.61999989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8"/>
        <v>0</v>
      </c>
      <c r="D34" s="32">
        <f t="shared" si="39"/>
        <v>0</v>
      </c>
      <c r="E34" s="83">
        <f t="shared" si="43"/>
        <v>0</v>
      </c>
      <c r="F34" s="32">
        <f t="shared" si="40"/>
        <v>0</v>
      </c>
      <c r="G34" s="83">
        <f t="shared" si="40"/>
        <v>0</v>
      </c>
      <c r="H34" s="32">
        <f t="shared" si="41"/>
        <v>0</v>
      </c>
      <c r="I34" s="99">
        <f t="shared" si="41"/>
        <v>0</v>
      </c>
      <c r="J34" s="32">
        <f t="shared" si="42"/>
        <v>0</v>
      </c>
      <c r="K34" s="83">
        <f t="shared" si="43"/>
        <v>0</v>
      </c>
      <c r="L34" s="83">
        <f t="shared" si="43"/>
        <v>0</v>
      </c>
      <c r="M34" s="126">
        <f t="shared" si="43"/>
        <v>-55487.86</v>
      </c>
      <c r="N34" s="83">
        <f t="shared" si="43"/>
        <v>0</v>
      </c>
      <c r="O34" s="83">
        <f t="shared" si="43"/>
        <v>0</v>
      </c>
      <c r="P34" s="83">
        <f t="shared" ref="P34" si="45">P9+P15+P20+P25+P30</f>
        <v>-55487.86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26</v>
      </c>
      <c r="B36" s="35">
        <f>B33+B34</f>
        <v>542901912.98000002</v>
      </c>
      <c r="C36" s="35">
        <f>C33+C34</f>
        <v>2046929.51</v>
      </c>
      <c r="D36" s="71">
        <f t="shared" ref="D36" si="46">D33+D34</f>
        <v>51048175.079999998</v>
      </c>
      <c r="E36" s="35">
        <f>E33+E34</f>
        <v>350197.14</v>
      </c>
      <c r="F36" s="71">
        <f t="shared" ref="F36:G36" si="47">F33+F34</f>
        <v>1456229.34</v>
      </c>
      <c r="G36" s="35">
        <f t="shared" si="47"/>
        <v>144829.38</v>
      </c>
      <c r="H36" s="35">
        <f t="shared" ref="H36" si="48">H33+H34</f>
        <v>905338.39999999991</v>
      </c>
      <c r="I36" s="113">
        <f t="shared" ref="I36" si="49">I10+I16+I21+I26+I31</f>
        <v>5688543.29</v>
      </c>
      <c r="J36" s="35">
        <f t="shared" ref="J36" si="50">J33+J34</f>
        <v>25859473.140000001</v>
      </c>
      <c r="K36" s="35">
        <f t="shared" ref="K36:P36" si="51">K33+K34</f>
        <v>626757.15</v>
      </c>
      <c r="L36" s="35">
        <f t="shared" si="51"/>
        <v>398069.99000000005</v>
      </c>
      <c r="M36" s="35">
        <f>M33+M34</f>
        <v>418954.37</v>
      </c>
      <c r="N36" s="35">
        <f t="shared" si="51"/>
        <v>506772.42999999993</v>
      </c>
      <c r="O36" s="35">
        <f t="shared" si="51"/>
        <v>384116.91000000003</v>
      </c>
      <c r="P36" s="35">
        <f t="shared" si="51"/>
        <v>633546108.75999987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2016-05-30T05:01:47Z</dcterms:modified>
</cp:coreProperties>
</file>