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March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33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6" i="2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MICHELLE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M10" authorId="1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RM1.5 million will be placed in STMMD next week </t>
        </r>
      </text>
    </comment>
    <comment ref="D29" authorId="2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<sst xmlns="http://schemas.openxmlformats.org/spreadsheetml/2006/main" count="72" uniqueCount="28">
  <si>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</si>
  <si>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</si>
  <si>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</si>
  <si>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</si>
  <si>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</si>
  <si>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</si>
  <si>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</si>
  <si>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</si>
  <si>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</si>
  <si>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</si>
  <si>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</si>
  <si>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</si>
  <si>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</si>
  <si>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</si>
  <si>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</si>
  <si>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</si>
  <si>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</si>
  <si>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</si>
  <si>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</si>
  <si>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</si>
  <si>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</si>
  <si>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</si>
  <si>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</si>
  <si>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</si>
  <si>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</si>
  <si>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TREASURY REPORTS OF PDC SUBSIDIARIES AS AT 10 MARCH 2017</t>
  </si>
  <si>
    <t>Opening Balance As At 3/3</t>
  </si>
  <si>
    <t>Closing Balance As At 10/3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</si>
</sst>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8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7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D6" activePane="bottomRight" state="frozen"/>
      <selection pane="topRight" activeCell="B1" sqref="B1"/>
      <selection pane="bottomLeft" activeCell="A22" sqref="A22"/>
      <selection pane="bottomRight" activeCell="F12" sqref="F12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54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5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83" t="s">
        <v>26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101768.69000000026</v>
      </c>
      <c r="N8" s="99"/>
      <c r="O8" s="86">
        <v>38353.599999999999</v>
      </c>
      <c r="P8" s="28">
        <f>SUM(B8:O8)</f>
        <v>1995247.4100000004</v>
      </c>
    </row>
    <row r="9" spans="1:19" ht="30.75" customHeight="1" x14ac:dyDescent="0.2">
      <c r="A9" s="11" t="s">
        <v>19</v>
      </c>
      <c r="B9" s="102">
        <v>0</v>
      </c>
      <c r="C9" s="80"/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97">
        <v>1494814.2700000003</v>
      </c>
      <c r="N9" s="116"/>
      <c r="O9" s="87"/>
      <c r="P9" s="64">
        <f>SUM(B9:O9)</f>
        <v>1305250.06</v>
      </c>
    </row>
    <row r="10" spans="1:19" ht="15.75" customHeight="1" x14ac:dyDescent="0.2">
      <c r="A10" s="12" t="s">
        <v>27</v>
      </c>
      <c r="B10" s="101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" si="5">SUM(L8:L9)</f>
        <v>5989.79</v>
      </c>
      <c r="M10" s="100">
        <v>1596582.9600000004</v>
      </c>
      <c r="N10" s="61">
        <f>SUM(N8:N9)</f>
        <v>0</v>
      </c>
      <c r="O10" s="88">
        <f t="shared" ref="O10" si="6">SUM(O8:O9)</f>
        <v>38353.599999999999</v>
      </c>
      <c r="P10" s="62">
        <f>P8+P9</f>
        <v>3300497.4700000007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26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9">
        <f>SUM(C14:C15)</f>
        <v>0</v>
      </c>
      <c r="D16" s="61">
        <f t="shared" ref="D16" si="8">SUM(D14:D15)</f>
        <v>637801</v>
      </c>
      <c r="E16" s="88">
        <f t="shared" ref="E16" si="9">SUM(E14:E15)</f>
        <v>0</v>
      </c>
      <c r="F16" s="78">
        <f t="shared" ref="F16" si="10">SUM(F14:F15)</f>
        <v>0</v>
      </c>
      <c r="G16" s="89">
        <f t="shared" ref="G16" si="11">SUM(G14:G15)</f>
        <v>0</v>
      </c>
      <c r="H16" s="85">
        <f t="shared" ref="H16:I16" si="12">H14+H15</f>
        <v>0</v>
      </c>
      <c r="I16" s="85">
        <f t="shared" si="12"/>
        <v>0</v>
      </c>
      <c r="J16" s="46">
        <f t="shared" ref="J16" si="13">SUM(J14:J15)</f>
        <v>0</v>
      </c>
      <c r="K16" s="149">
        <f t="shared" ref="K16" si="14">K14+K15</f>
        <v>0</v>
      </c>
      <c r="L16" s="65">
        <f t="shared" ref="L16" si="15">SUM(L14:L15)</f>
        <v>0</v>
      </c>
      <c r="M16" s="85">
        <f t="shared" ref="M16" si="16">M14+M15</f>
        <v>0</v>
      </c>
      <c r="N16" s="85">
        <f>N14+N15</f>
        <v>0</v>
      </c>
      <c r="O16" s="88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26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>
        <v>2200000</v>
      </c>
      <c r="N19" s="27">
        <v>0</v>
      </c>
      <c r="O19" s="86"/>
      <c r="P19" s="27">
        <f>SUM(B19:O19)</f>
        <v>2200000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>
        <v>-320000</v>
      </c>
      <c r="N20" s="35"/>
      <c r="O20" s="87"/>
      <c r="P20" s="27">
        <f>SUM(B20:O20)</f>
        <v>-320000</v>
      </c>
    </row>
    <row r="21" spans="1:16" ht="15.75" customHeight="1" x14ac:dyDescent="0.2">
      <c r="A21" s="12" t="s">
        <v>27</v>
      </c>
      <c r="B21" s="63">
        <f>B19+B20</f>
        <v>0</v>
      </c>
      <c r="C21" s="117">
        <f>SUM(C19:C20)</f>
        <v>0</v>
      </c>
      <c r="D21" s="32">
        <f t="shared" ref="D21" si="18">SUM(D19:D20)</f>
        <v>0</v>
      </c>
      <c r="E21" s="88">
        <f t="shared" ref="E21" si="19">SUM(E19:E20)</f>
        <v>0</v>
      </c>
      <c r="F21" s="78">
        <f t="shared" ref="F21" si="20">SUM(F19:F20)</f>
        <v>0</v>
      </c>
      <c r="G21" s="89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2">
        <f t="shared" si="24"/>
        <v>0</v>
      </c>
      <c r="L21" s="56">
        <f t="shared" ref="L21:O21" si="25">SUM(L19:L20)</f>
        <v>0</v>
      </c>
      <c r="M21" s="67">
        <f t="shared" si="25"/>
        <v>1880000</v>
      </c>
      <c r="N21" s="68">
        <f t="shared" si="25"/>
        <v>0</v>
      </c>
      <c r="O21" s="88">
        <f t="shared" si="25"/>
        <v>0</v>
      </c>
      <c r="P21" s="34">
        <f>SUM(P19:P20)</f>
        <v>1880000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26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v>0</v>
      </c>
      <c r="N24" s="59">
        <v>0</v>
      </c>
      <c r="O24" s="86">
        <v>281330.33</v>
      </c>
      <c r="P24" s="64">
        <f>SUM(B24:O24)</f>
        <v>70877215.989999995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>
        <v>0</v>
      </c>
      <c r="N25" s="59"/>
      <c r="O25" s="86"/>
      <c r="P25" s="64">
        <f>SUM(B25:O25)</f>
        <v>5853.52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7">
        <f t="shared" ref="D26" si="26">SUM(D24:D25)</f>
        <v>34733787</v>
      </c>
      <c r="E26" s="88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 t="shared" si="33"/>
        <v>0</v>
      </c>
      <c r="N26" s="63">
        <f t="shared" si="33"/>
        <v>0</v>
      </c>
      <c r="O26" s="88">
        <f t="shared" si="33"/>
        <v>281330.33</v>
      </c>
      <c r="P26" s="34">
        <f>SUM(P24:P25)</f>
        <v>70883069.50999999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24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26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9">
        <f>SUM(C29:C30)</f>
        <v>0</v>
      </c>
      <c r="D31" s="32">
        <f t="shared" ref="D31" si="34">SUM(D29:D30)</f>
        <v>2582122</v>
      </c>
      <c r="E31" s="88">
        <f t="shared" ref="E31" si="35">SUM(E29:E30)</f>
        <v>0</v>
      </c>
      <c r="F31" s="78">
        <f t="shared" ref="F31" si="36">SUM(F29:F30)</f>
        <v>0</v>
      </c>
      <c r="G31" s="89">
        <f t="shared" ref="G31" si="37">SUM(G29:G30)</f>
        <v>0</v>
      </c>
      <c r="H31" s="33">
        <f t="shared" ref="H31" si="38">SUM(H29:H30)</f>
        <v>0</v>
      </c>
      <c r="I31" s="85">
        <f t="shared" ref="I31" si="39">I29+I30</f>
        <v>0</v>
      </c>
      <c r="J31" s="46">
        <f t="shared" ref="J31" si="40">SUM(J29:J30)</f>
        <v>0</v>
      </c>
      <c r="K31" s="152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8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26</v>
      </c>
      <c r="B33" s="57">
        <f>B8+B14+B19+B24+B29</f>
        <v>0</v>
      </c>
      <c r="C33" s="57">
        <f>C8+C14+C19+C24+C29</f>
        <v>2707493.08</v>
      </c>
      <c r="D33" s="122">
        <f t="shared" ref="D33" si="43">D8+D14+D19+D24+D29</f>
        <v>38021365</v>
      </c>
      <c r="E33" s="86">
        <f>E10+E16+E21+E26+E31</f>
        <v>1999038.4300000002</v>
      </c>
      <c r="F33" s="142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2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2301768.6900000004</v>
      </c>
      <c r="N33" s="122">
        <f t="shared" si="48"/>
        <v>0</v>
      </c>
      <c r="O33" s="86">
        <f t="shared" ref="O33" si="49">O10+O16+O21+O26+O31</f>
        <v>319683.93</v>
      </c>
      <c r="P33" s="142">
        <f t="shared" si="48"/>
        <v>78292386.399999991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3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3">
        <f t="shared" si="46"/>
        <v>0</v>
      </c>
      <c r="J34" s="29">
        <f>J9+J15+J20+J25+J30</f>
        <v>-157640.70000000019</v>
      </c>
      <c r="K34" s="153">
        <f t="shared" si="47"/>
        <v>0</v>
      </c>
      <c r="L34" s="77">
        <f t="shared" si="48"/>
        <v>0</v>
      </c>
      <c r="M34" s="116">
        <f t="shared" si="48"/>
        <v>1174814.2700000003</v>
      </c>
      <c r="N34" s="102">
        <f t="shared" si="48"/>
        <v>0</v>
      </c>
      <c r="O34" s="77">
        <f t="shared" si="48"/>
        <v>0</v>
      </c>
      <c r="P34" s="144">
        <f t="shared" ref="P34" si="50">P9+P15+P20+P25+P30</f>
        <v>991103.58000000007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133">
        <f>C33+C34</f>
        <v>2707493.08</v>
      </c>
      <c r="D36" s="138">
        <f t="shared" ref="D36" si="51">D33+D34</f>
        <v>38021365</v>
      </c>
      <c r="E36" s="138">
        <f>E33+E34</f>
        <v>1977829.7100000002</v>
      </c>
      <c r="F36" s="138">
        <f t="shared" ref="F36" si="52">F33+F34</f>
        <v>1451183.62</v>
      </c>
      <c r="G36" s="138">
        <f t="shared" ref="G36" si="53">G33+G34</f>
        <v>130238.64</v>
      </c>
      <c r="H36" s="32">
        <f t="shared" ref="H36" si="54">H33+H34</f>
        <v>0</v>
      </c>
      <c r="I36" s="104">
        <f t="shared" ref="I36" si="55">I10+I16+I21+I26+I31</f>
        <v>0</v>
      </c>
      <c r="J36" s="133">
        <f t="shared" ref="J36:K36" si="56">J33+J34</f>
        <v>30139141.810000002</v>
      </c>
      <c r="K36" s="138">
        <f t="shared" si="56"/>
        <v>642897.06000000006</v>
      </c>
      <c r="L36" s="138">
        <f t="shared" ref="L36:P36" si="57">L33+L34</f>
        <v>395865.44999999995</v>
      </c>
      <c r="M36" s="32">
        <f t="shared" si="57"/>
        <v>3476582.9600000009</v>
      </c>
      <c r="N36" s="66">
        <f t="shared" si="57"/>
        <v>0</v>
      </c>
      <c r="O36" s="138">
        <f t="shared" si="57"/>
        <v>319683.93</v>
      </c>
      <c r="P36" s="32">
        <f t="shared" si="57"/>
        <v>79283489.979999989</v>
      </c>
    </row>
    <row r="37" spans="1:16" ht="13.5" customHeight="1" x14ac:dyDescent="0.2">
      <c r="J37" s="48"/>
    </row>
    <row r="38" spans="1:16" x14ac:dyDescent="0.2">
      <c r="B38" s="14"/>
      <c r="I38" s="156"/>
    </row>
    <row r="39" spans="1:16" ht="13.5" customHeight="1" x14ac:dyDescent="0.2">
      <c r="E39" s="22"/>
      <c r="I39" s="156"/>
      <c r="J39" s="48"/>
    </row>
    <row r="40" spans="1:16" ht="13.5" customHeight="1" x14ac:dyDescent="0.2">
      <c r="I40" s="156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4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2016-10-07T03:23:16Z</cp:lastPrinted>
  <dcterms:created xsi:type="dcterms:W3CDTF">2010-10-26T07:13:49Z</dcterms:created>
  <dcterms:modified xsi:type="dcterms:W3CDTF">2017-03-10T09:37:16Z</dcterms:modified>
</cp:coreProperties>
</file>