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955" windowWidth="19230" windowHeight="565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M41" i="1" l="1"/>
  <c r="M40" i="1"/>
  <c r="K41" i="1"/>
  <c r="K40" i="1"/>
  <c r="N41" i="1"/>
  <c r="O41" i="1"/>
  <c r="P41" i="1"/>
  <c r="Q41" i="1"/>
  <c r="R41" i="1"/>
  <c r="S41" i="1"/>
  <c r="T41" i="1"/>
  <c r="U41" i="1"/>
  <c r="V41" i="1"/>
  <c r="W41" i="1"/>
  <c r="I40" i="1"/>
  <c r="I42" i="1"/>
  <c r="I28" i="1"/>
  <c r="J40" i="1"/>
  <c r="D28" i="1" l="1"/>
  <c r="M54" i="1"/>
  <c r="L54" i="1"/>
  <c r="K54" i="1"/>
  <c r="J54" i="1"/>
  <c r="L41" i="1"/>
  <c r="J41" i="1"/>
  <c r="J43" i="1"/>
  <c r="J53" i="1" s="1"/>
  <c r="H41" i="1"/>
  <c r="I41" i="1" l="1"/>
  <c r="I43" i="1" s="1"/>
  <c r="N40" i="1" s="1"/>
  <c r="G26" i="1" l="1"/>
  <c r="F26" i="1"/>
  <c r="F25" i="1"/>
  <c r="E23" i="1"/>
  <c r="E26" i="1"/>
  <c r="E25" i="1"/>
  <c r="K50" i="1"/>
  <c r="L50" i="1"/>
  <c r="M50" i="1"/>
  <c r="J50" i="1"/>
  <c r="K43" i="1"/>
  <c r="L40" i="1" s="1"/>
  <c r="L43" i="1" s="1"/>
  <c r="H43" i="1"/>
  <c r="K21" i="1"/>
  <c r="K23" i="1" s="1"/>
  <c r="L21" i="1"/>
  <c r="M21" i="1"/>
  <c r="M23" i="1" s="1"/>
  <c r="J21" i="1"/>
  <c r="J23" i="1" s="1"/>
  <c r="J26" i="1" s="1"/>
  <c r="J30" i="1" s="1"/>
  <c r="E21" i="1"/>
  <c r="I16" i="1"/>
  <c r="I17" i="1"/>
  <c r="I18" i="1"/>
  <c r="I19" i="1"/>
  <c r="I20" i="1"/>
  <c r="I15" i="1"/>
  <c r="I8" i="1"/>
  <c r="I9" i="1"/>
  <c r="I10" i="1"/>
  <c r="I11" i="1"/>
  <c r="K12" i="1"/>
  <c r="L12" i="1"/>
  <c r="M12" i="1"/>
  <c r="J12" i="1"/>
  <c r="E12" i="1"/>
  <c r="D8" i="1"/>
  <c r="J52" i="1" l="1"/>
  <c r="J55" i="1" s="1"/>
  <c r="K25" i="1"/>
  <c r="M43" i="1"/>
  <c r="M53" i="1" s="1"/>
  <c r="L53" i="1"/>
  <c r="K53" i="1"/>
  <c r="L23" i="1"/>
  <c r="K26" i="1"/>
  <c r="K30" i="1" l="1"/>
  <c r="I7" i="1"/>
  <c r="D7" i="1"/>
  <c r="L25" i="1" l="1"/>
  <c r="L26" i="1" s="1"/>
  <c r="L30" i="1" s="1"/>
  <c r="M25" i="1" s="1"/>
  <c r="M26" i="1" s="1"/>
  <c r="M30" i="1" s="1"/>
  <c r="M52" i="1" s="1"/>
  <c r="M55" i="1" s="1"/>
  <c r="K52" i="1"/>
  <c r="K55" i="1" s="1"/>
  <c r="W49" i="1"/>
  <c r="V49" i="1"/>
  <c r="T49" i="1"/>
  <c r="S49" i="1"/>
  <c r="Q48" i="1"/>
  <c r="I48" i="1"/>
  <c r="D41" i="1"/>
  <c r="L52" i="1" l="1"/>
  <c r="L55" i="1" s="1"/>
  <c r="E16" i="1"/>
  <c r="D16" i="1" s="1"/>
  <c r="D29" i="1"/>
  <c r="D27" i="1"/>
  <c r="D19" i="1"/>
  <c r="D17" i="1"/>
  <c r="D18" i="1"/>
  <c r="D15" i="1"/>
  <c r="D21" i="1" l="1"/>
  <c r="R21" i="1" l="1"/>
  <c r="W21" i="1"/>
  <c r="V21" i="1"/>
  <c r="U21" i="1"/>
  <c r="T21" i="1"/>
  <c r="S21" i="1"/>
  <c r="Q21" i="1"/>
  <c r="P21" i="1"/>
  <c r="O21" i="1"/>
  <c r="N21" i="1"/>
  <c r="I21" i="1"/>
  <c r="H21" i="1"/>
  <c r="G21" i="1"/>
  <c r="F21" i="1"/>
  <c r="E40" i="1" l="1"/>
  <c r="E43" i="1" s="1"/>
  <c r="D42" i="1"/>
  <c r="W34" i="1"/>
  <c r="U34" i="1"/>
  <c r="U37" i="1" s="1"/>
  <c r="V34" i="1" s="1"/>
  <c r="T34" i="1"/>
  <c r="S34" i="1"/>
  <c r="R34" i="1"/>
  <c r="Q34" i="1"/>
  <c r="P34" i="1"/>
  <c r="O34" i="1"/>
  <c r="N34" i="1"/>
  <c r="I34" i="1"/>
  <c r="H12" i="1"/>
  <c r="H23" i="1" s="1"/>
  <c r="G12" i="1"/>
  <c r="G23" i="1" s="1"/>
  <c r="F12" i="1"/>
  <c r="F23" i="1" s="1"/>
  <c r="D11" i="1"/>
  <c r="D10" i="1"/>
  <c r="W12" i="1"/>
  <c r="W23" i="1" s="1"/>
  <c r="V12" i="1"/>
  <c r="U12" i="1"/>
  <c r="U23" i="1" s="1"/>
  <c r="T12" i="1"/>
  <c r="S12" i="1"/>
  <c r="R12" i="1"/>
  <c r="Q12" i="1"/>
  <c r="Q23" i="1" s="1"/>
  <c r="P12" i="1"/>
  <c r="O12" i="1"/>
  <c r="O23" i="1" s="1"/>
  <c r="N12" i="1"/>
  <c r="I12" i="1"/>
  <c r="I23" i="1" s="1"/>
  <c r="D9" i="1"/>
  <c r="S23" i="1" l="1"/>
  <c r="D12" i="1"/>
  <c r="D23" i="1" s="1"/>
  <c r="D26" i="1" s="1"/>
  <c r="D30" i="1" s="1"/>
  <c r="N23" i="1"/>
  <c r="P23" i="1"/>
  <c r="R23" i="1"/>
  <c r="T23" i="1"/>
  <c r="V23" i="1"/>
  <c r="E53" i="1"/>
  <c r="F40" i="1"/>
  <c r="F43" i="1" s="1"/>
  <c r="F53" i="1" l="1"/>
  <c r="G40" i="1"/>
  <c r="G43" i="1" s="1"/>
  <c r="D43" i="1"/>
  <c r="D53" i="1" l="1"/>
  <c r="E46" i="1"/>
  <c r="E50" i="1" s="1"/>
  <c r="F46" i="1" s="1"/>
  <c r="D50" i="1"/>
  <c r="D54" i="1" s="1"/>
  <c r="G53" i="1"/>
  <c r="H40" i="1"/>
  <c r="H53" i="1" s="1"/>
  <c r="N43" i="1" l="1"/>
  <c r="I53" i="1"/>
  <c r="E30" i="1"/>
  <c r="D52" i="1"/>
  <c r="D55" i="1" s="1"/>
  <c r="E54" i="1"/>
  <c r="F50" i="1"/>
  <c r="E52" i="1" l="1"/>
  <c r="E55" i="1" s="1"/>
  <c r="F30" i="1"/>
  <c r="N53" i="1"/>
  <c r="O40" i="1"/>
  <c r="O43" i="1" s="1"/>
  <c r="F54" i="1"/>
  <c r="G46" i="1"/>
  <c r="G50" i="1" s="1"/>
  <c r="F52" i="1" l="1"/>
  <c r="F55" i="1" s="1"/>
  <c r="G25" i="1"/>
  <c r="G30" i="1" s="1"/>
  <c r="G54" i="1"/>
  <c r="H46" i="1"/>
  <c r="H50" i="1" s="1"/>
  <c r="O53" i="1"/>
  <c r="P40" i="1"/>
  <c r="P43" i="1" s="1"/>
  <c r="G52" i="1" l="1"/>
  <c r="G55" i="1" s="1"/>
  <c r="H25" i="1"/>
  <c r="Q40" i="1"/>
  <c r="Q43" i="1" s="1"/>
  <c r="P53" i="1"/>
  <c r="I46" i="1"/>
  <c r="I50" i="1" s="1"/>
  <c r="H54" i="1"/>
  <c r="H26" i="1" l="1"/>
  <c r="I54" i="1"/>
  <c r="N46" i="1"/>
  <c r="N50" i="1" s="1"/>
  <c r="Q53" i="1"/>
  <c r="R40" i="1"/>
  <c r="R43" i="1" s="1"/>
  <c r="H30" i="1" l="1"/>
  <c r="I25" i="1" s="1"/>
  <c r="R53" i="1"/>
  <c r="S40" i="1"/>
  <c r="S43" i="1" s="1"/>
  <c r="N54" i="1"/>
  <c r="O46" i="1"/>
  <c r="O50" i="1" s="1"/>
  <c r="J25" i="1" l="1"/>
  <c r="I26" i="1"/>
  <c r="I30" i="1" s="1"/>
  <c r="I52" i="1" s="1"/>
  <c r="I55" i="1" s="1"/>
  <c r="H52" i="1"/>
  <c r="H55" i="1" s="1"/>
  <c r="O54" i="1"/>
  <c r="P46" i="1"/>
  <c r="P50" i="1" s="1"/>
  <c r="S53" i="1"/>
  <c r="T40" i="1"/>
  <c r="T43" i="1" s="1"/>
  <c r="N25" i="1" l="1"/>
  <c r="N26" i="1" s="1"/>
  <c r="N30" i="1" s="1"/>
  <c r="U40" i="1"/>
  <c r="U43" i="1" s="1"/>
  <c r="T53" i="1"/>
  <c r="Q46" i="1"/>
  <c r="Q50" i="1" s="1"/>
  <c r="P54" i="1"/>
  <c r="N52" i="1" l="1"/>
  <c r="N55" i="1" s="1"/>
  <c r="O25" i="1"/>
  <c r="O26" i="1" s="1"/>
  <c r="O30" i="1" s="1"/>
  <c r="Q54" i="1"/>
  <c r="R46" i="1"/>
  <c r="R50" i="1" s="1"/>
  <c r="U53" i="1"/>
  <c r="V40" i="1"/>
  <c r="V43" i="1" s="1"/>
  <c r="O52" i="1" l="1"/>
  <c r="O55" i="1" s="1"/>
  <c r="P25" i="1"/>
  <c r="P26" i="1" s="1"/>
  <c r="P30" i="1" s="1"/>
  <c r="V53" i="1"/>
  <c r="W40" i="1"/>
  <c r="W43" i="1" s="1"/>
  <c r="W53" i="1" s="1"/>
  <c r="R54" i="1"/>
  <c r="S46" i="1"/>
  <c r="S50" i="1" s="1"/>
  <c r="Q25" i="1" l="1"/>
  <c r="Q26" i="1" s="1"/>
  <c r="Q30" i="1" s="1"/>
  <c r="P52" i="1"/>
  <c r="P55" i="1" s="1"/>
  <c r="S54" i="1"/>
  <c r="T46" i="1"/>
  <c r="T50" i="1" s="1"/>
  <c r="Q52" i="1" l="1"/>
  <c r="Q55" i="1" s="1"/>
  <c r="R25" i="1"/>
  <c r="R26" i="1" s="1"/>
  <c r="R30" i="1" s="1"/>
  <c r="U46" i="1"/>
  <c r="U50" i="1" s="1"/>
  <c r="T54" i="1"/>
  <c r="S25" i="1" l="1"/>
  <c r="S26" i="1" s="1"/>
  <c r="S30" i="1" s="1"/>
  <c r="R52" i="1"/>
  <c r="R55" i="1" s="1"/>
  <c r="U54" i="1"/>
  <c r="V46" i="1"/>
  <c r="V50" i="1" s="1"/>
  <c r="T25" i="1" l="1"/>
  <c r="T26" i="1" s="1"/>
  <c r="T30" i="1" s="1"/>
  <c r="S52" i="1"/>
  <c r="S55" i="1" s="1"/>
  <c r="V54" i="1"/>
  <c r="W46" i="1"/>
  <c r="W50" i="1" s="1"/>
  <c r="W54" i="1" s="1"/>
  <c r="T52" i="1" l="1"/>
  <c r="T55" i="1" s="1"/>
  <c r="U25" i="1"/>
  <c r="U26" i="1" s="1"/>
  <c r="U30" i="1" s="1"/>
  <c r="U52" i="1" l="1"/>
  <c r="U55" i="1" s="1"/>
  <c r="V25" i="1"/>
  <c r="V26" i="1" s="1"/>
  <c r="V30" i="1" s="1"/>
  <c r="W25" i="1" l="1"/>
  <c r="W26" i="1" s="1"/>
  <c r="W30" i="1" s="1"/>
  <c r="W52" i="1" s="1"/>
  <c r="W55" i="1" s="1"/>
  <c r="V52" i="1"/>
  <c r="V55" i="1" s="1"/>
</calcChain>
</file>

<file path=xl/comments1.xml><?xml version="1.0" encoding="utf-8"?>
<comments xmlns="http://schemas.openxmlformats.org/spreadsheetml/2006/main">
  <authors>
    <author>Author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Estimated to be received by 3rd / 4th week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P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<sst xmlns="http://schemas.openxmlformats.org/spreadsheetml/2006/main" count="83" uniqueCount="56">
  <si>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</si>
  <si>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</si>
  <si>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</si>
  <si>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</si>
  <si>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</si>
  <si>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</si>
  <si>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</si>
  <si>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</si>
  <si>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</si>
  <si>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</si>
  <si>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</si>
  <si>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</si>
  <si>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</si>
  <si>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</si>
  <si>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</si>
  <si>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</si>
  <si>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</si>
  <si>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</si>
  <si>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</si>
  <si>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</si>
  <si>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</si>
  <si>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</si>
  <si>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</si>
  <si>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</si>
  <si>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</si>
  <si>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</si>
  <si>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</si>
  <si>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</si>
  <si>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</si>
  <si>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</si>
  <si>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</si>
  <si>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</si>
  <si>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</si>
  <si>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</si>
  <si>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</si>
  <si>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</si>
  <si>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</si>
  <si>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</si>
  <si>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</si>
  <si>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</si>
  <si>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</si>
  <si>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</si>
  <si>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</si>
  <si>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</si>
  <si>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</si>
  <si>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</si>
  <si>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</si>
  <si>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</si>
  <si>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</si>
  <si>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</si>
  <si>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</si>
  <si>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</si>
  <si>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</si>
  <si>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</si>
  <si>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</si>
  <si>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Jangkaan Aliran Tunai Bagi Bulan Jan 2015 Sehingga Dec 2015 (Dikemaskini pada 12 Feb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</si>
</sst>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M28" sqref="M28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21" width="12.140625" style="12" customWidth="1"/>
    <col min="22" max="22" width="11.5703125" style="12" bestFit="1" customWidth="1"/>
    <col min="23" max="23" width="12.28515625" style="12" bestFit="1" customWidth="1"/>
    <col min="24" max="24" width="14.42578125" style="13" customWidth="1"/>
  </cols>
  <sheetData>
    <row r="1" spans="1:23" x14ac:dyDescent="0.25">
      <c r="A1" s="1" t="s">
        <v>55</v>
      </c>
      <c r="B1" s="2"/>
      <c r="C1" s="2"/>
    </row>
    <row r="2" spans="1:23" x14ac:dyDescent="0.25">
      <c r="A2" s="1"/>
      <c r="B2" s="2"/>
      <c r="C2" s="2"/>
    </row>
    <row r="3" spans="1:23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</row>
    <row r="4" spans="1:23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4" t="s">
        <v>33</v>
      </c>
      <c r="P4" s="14" t="s">
        <v>34</v>
      </c>
      <c r="Q4" s="14" t="s">
        <v>35</v>
      </c>
      <c r="R4" s="14" t="s">
        <v>36</v>
      </c>
      <c r="S4" s="14" t="s">
        <v>37</v>
      </c>
      <c r="T4" s="14" t="s">
        <v>38</v>
      </c>
      <c r="U4" s="14" t="s">
        <v>39</v>
      </c>
      <c r="V4" s="14" t="s">
        <v>40</v>
      </c>
      <c r="W4" s="14" t="s">
        <v>28</v>
      </c>
    </row>
    <row r="5" spans="1:23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6" t="s">
        <v>54</v>
      </c>
      <c r="P5" s="16" t="s">
        <v>54</v>
      </c>
      <c r="Q5" s="16" t="s">
        <v>54</v>
      </c>
      <c r="R5" s="16" t="s">
        <v>54</v>
      </c>
      <c r="S5" s="16" t="s">
        <v>54</v>
      </c>
      <c r="T5" s="16" t="s">
        <v>54</v>
      </c>
      <c r="U5" s="16" t="s">
        <v>54</v>
      </c>
      <c r="V5" s="16" t="s">
        <v>54</v>
      </c>
      <c r="W5" s="16" t="s">
        <v>54</v>
      </c>
    </row>
    <row r="6" spans="1:2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x14ac:dyDescent="0.25">
      <c r="A7" s="5"/>
      <c r="B7" s="4" t="s">
        <v>46</v>
      </c>
      <c r="C7" s="4"/>
      <c r="D7" s="18">
        <f>SUM(E7:H7)</f>
        <v>500000</v>
      </c>
      <c r="E7" s="19"/>
      <c r="F7" s="19"/>
      <c r="G7" s="19"/>
      <c r="H7" s="19">
        <v>500000</v>
      </c>
      <c r="I7" s="18">
        <f>SUM(J7:M7)</f>
        <v>1500000</v>
      </c>
      <c r="J7" s="19"/>
      <c r="K7" s="19"/>
      <c r="L7" s="19">
        <v>1500000</v>
      </c>
      <c r="M7" s="19"/>
      <c r="N7" s="18">
        <v>1000000</v>
      </c>
      <c r="O7" s="18">
        <v>500000</v>
      </c>
      <c r="P7" s="18">
        <v>1500000</v>
      </c>
      <c r="Q7" s="18">
        <v>1000000</v>
      </c>
      <c r="R7" s="18">
        <v>500000</v>
      </c>
      <c r="S7" s="18">
        <v>500000</v>
      </c>
      <c r="T7" s="18">
        <v>500000</v>
      </c>
      <c r="U7" s="18">
        <v>1000000</v>
      </c>
      <c r="V7" s="18">
        <v>1000000</v>
      </c>
      <c r="W7" s="18">
        <v>1000000</v>
      </c>
    </row>
    <row r="8" spans="1:23" x14ac:dyDescent="0.25">
      <c r="A8" s="5"/>
      <c r="B8" s="4" t="s">
        <v>45</v>
      </c>
      <c r="C8" s="4"/>
      <c r="D8" s="18">
        <f>SUM(E8:H8)</f>
        <v>2171.3000000000002</v>
      </c>
      <c r="E8" s="19">
        <v>884.8</v>
      </c>
      <c r="F8" s="19">
        <v>276</v>
      </c>
      <c r="G8" s="19">
        <v>480</v>
      </c>
      <c r="H8" s="19">
        <v>530.5</v>
      </c>
      <c r="I8" s="18">
        <f>SUM(J8:M8)</f>
        <v>1937</v>
      </c>
      <c r="J8" s="19">
        <v>437</v>
      </c>
      <c r="K8" s="19">
        <v>500</v>
      </c>
      <c r="L8" s="19">
        <v>500</v>
      </c>
      <c r="M8" s="19">
        <v>500</v>
      </c>
      <c r="N8" s="18">
        <v>2000</v>
      </c>
      <c r="O8" s="18">
        <v>2000</v>
      </c>
      <c r="P8" s="18">
        <v>2000</v>
      </c>
      <c r="Q8" s="18">
        <v>2000</v>
      </c>
      <c r="R8" s="18">
        <v>2000</v>
      </c>
      <c r="S8" s="18">
        <v>2000</v>
      </c>
      <c r="T8" s="18">
        <v>2000</v>
      </c>
      <c r="U8" s="18">
        <v>2000</v>
      </c>
      <c r="V8" s="18">
        <v>2000</v>
      </c>
      <c r="W8" s="18">
        <v>2000</v>
      </c>
    </row>
    <row r="9" spans="1:23" x14ac:dyDescent="0.25">
      <c r="A9" s="5"/>
      <c r="B9" s="4" t="s">
        <v>47</v>
      </c>
      <c r="C9" s="4"/>
      <c r="D9" s="18">
        <f t="shared" ref="D8:D11" si="0">SUM(E9:H9)</f>
        <v>0</v>
      </c>
      <c r="E9" s="19"/>
      <c r="F9" s="19"/>
      <c r="G9" s="19"/>
      <c r="H9" s="19"/>
      <c r="I9" s="18">
        <f t="shared" ref="I8:I11" si="1">SUM(J9:M9)</f>
        <v>0</v>
      </c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x14ac:dyDescent="0.25">
      <c r="A10" s="5"/>
      <c r="B10" s="4" t="s">
        <v>2</v>
      </c>
      <c r="C10" s="4"/>
      <c r="D10" s="18">
        <f t="shared" si="0"/>
        <v>0</v>
      </c>
      <c r="E10" s="19"/>
      <c r="F10" s="19"/>
      <c r="G10" s="19"/>
      <c r="H10" s="19"/>
      <c r="I10" s="18">
        <f t="shared" si="1"/>
        <v>0</v>
      </c>
      <c r="J10" s="19"/>
      <c r="K10" s="19"/>
      <c r="L10" s="19"/>
      <c r="M10" s="19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17.25" thickBot="1" x14ac:dyDescent="0.3">
      <c r="A12" s="5"/>
      <c r="B12" s="34" t="s">
        <v>3</v>
      </c>
      <c r="C12" s="35"/>
      <c r="D12" s="20">
        <f t="shared" ref="D12:W12" si="2">SUM(D7:D11)</f>
        <v>502171.3</v>
      </c>
      <c r="E12" s="21">
        <f>SUM(E7:E11)</f>
        <v>884.8</v>
      </c>
      <c r="F12" s="21">
        <f t="shared" si="2"/>
        <v>276</v>
      </c>
      <c r="G12" s="21">
        <f t="shared" si="2"/>
        <v>480</v>
      </c>
      <c r="H12" s="21">
        <f t="shared" si="2"/>
        <v>500530.5</v>
      </c>
      <c r="I12" s="20">
        <f t="shared" si="2"/>
        <v>1501937</v>
      </c>
      <c r="J12" s="21">
        <f>SUM(J6:J11)</f>
        <v>437</v>
      </c>
      <c r="K12" s="21">
        <f t="shared" ref="K12:M12" si="3">SUM(K6:K11)</f>
        <v>500</v>
      </c>
      <c r="L12" s="21">
        <f t="shared" si="3"/>
        <v>1500500</v>
      </c>
      <c r="M12" s="21">
        <f t="shared" si="3"/>
        <v>500</v>
      </c>
      <c r="N12" s="20">
        <f t="shared" si="2"/>
        <v>1002000</v>
      </c>
      <c r="O12" s="20">
        <f t="shared" si="2"/>
        <v>502000</v>
      </c>
      <c r="P12" s="20">
        <f t="shared" si="2"/>
        <v>1502000</v>
      </c>
      <c r="Q12" s="20">
        <f t="shared" si="2"/>
        <v>1002000</v>
      </c>
      <c r="R12" s="20">
        <f t="shared" si="2"/>
        <v>502000</v>
      </c>
      <c r="S12" s="20">
        <f t="shared" si="2"/>
        <v>502000</v>
      </c>
      <c r="T12" s="20">
        <f t="shared" si="2"/>
        <v>502000</v>
      </c>
      <c r="U12" s="20">
        <f t="shared" si="2"/>
        <v>1002000</v>
      </c>
      <c r="V12" s="20">
        <f t="shared" si="2"/>
        <v>1002000</v>
      </c>
      <c r="W12" s="20">
        <f t="shared" si="2"/>
        <v>1002000</v>
      </c>
    </row>
    <row r="13" spans="1:2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22430</v>
      </c>
      <c r="J15" s="19">
        <v>0</v>
      </c>
      <c r="K15" s="19">
        <v>22430</v>
      </c>
      <c r="L15" s="19">
        <v>0</v>
      </c>
      <c r="M15" s="19">
        <v>0</v>
      </c>
      <c r="N15" s="18">
        <v>1733</v>
      </c>
      <c r="O15" s="18">
        <v>1733</v>
      </c>
      <c r="P15" s="18">
        <v>1733</v>
      </c>
      <c r="Q15" s="18">
        <v>1733</v>
      </c>
      <c r="R15" s="18">
        <v>1733</v>
      </c>
      <c r="S15" s="18">
        <v>1733</v>
      </c>
      <c r="T15" s="18">
        <v>1733</v>
      </c>
      <c r="U15" s="18">
        <v>1733</v>
      </c>
      <c r="V15" s="18">
        <v>1733</v>
      </c>
      <c r="W15" s="18">
        <v>1733</v>
      </c>
    </row>
    <row r="16" spans="1:23" x14ac:dyDescent="0.25">
      <c r="A16" s="3"/>
      <c r="B16" s="4" t="s">
        <v>49</v>
      </c>
      <c r="C16" s="4"/>
      <c r="D16" s="18">
        <f t="shared" ref="D16:D19" si="4">SUM(E16:H16)</f>
        <v>130330.43000000002</v>
      </c>
      <c r="E16" s="19">
        <f>10064+170</f>
        <v>10234</v>
      </c>
      <c r="F16" s="19">
        <v>500.6</v>
      </c>
      <c r="G16" s="19">
        <v>1510.28</v>
      </c>
      <c r="H16" s="19">
        <v>118085.55000000002</v>
      </c>
      <c r="I16" s="18">
        <f t="shared" ref="I16:I20" si="5">SUM(J16:M16)</f>
        <v>130537.25726666668</v>
      </c>
      <c r="J16" s="19">
        <v>10234</v>
      </c>
      <c r="K16" s="19">
        <v>3799.17</v>
      </c>
      <c r="L16" s="19">
        <v>58252.043633333342</v>
      </c>
      <c r="M16" s="19">
        <v>58252.043633333342</v>
      </c>
      <c r="N16" s="18">
        <v>152967</v>
      </c>
      <c r="O16" s="18">
        <v>155167</v>
      </c>
      <c r="P16" s="18">
        <v>152967</v>
      </c>
      <c r="Q16" s="18">
        <v>152967.25726666668</v>
      </c>
      <c r="R16" s="18">
        <v>153717.25726666668</v>
      </c>
      <c r="S16" s="18">
        <v>152967.25726666668</v>
      </c>
      <c r="T16" s="18">
        <v>160967.25726666668</v>
      </c>
      <c r="U16" s="18">
        <v>161467.25726666665</v>
      </c>
      <c r="V16" s="18">
        <v>161467.25726666668</v>
      </c>
      <c r="W16" s="18">
        <v>312347.25726666662</v>
      </c>
    </row>
    <row r="17" spans="1:23" x14ac:dyDescent="0.25">
      <c r="A17" s="3"/>
      <c r="B17" s="4" t="s">
        <v>52</v>
      </c>
      <c r="C17" s="4"/>
      <c r="D17" s="18">
        <f t="shared" si="4"/>
        <v>114761.6691</v>
      </c>
      <c r="E17" s="19">
        <v>17000</v>
      </c>
      <c r="F17" s="19">
        <v>7950</v>
      </c>
      <c r="G17" s="19">
        <v>14339</v>
      </c>
      <c r="H17" s="19">
        <v>75472.669099999999</v>
      </c>
      <c r="I17" s="18">
        <f t="shared" si="5"/>
        <v>1245563.3326666667</v>
      </c>
      <c r="J17" s="19">
        <v>0</v>
      </c>
      <c r="K17" s="19">
        <v>309126.46000000002</v>
      </c>
      <c r="L17" s="19">
        <v>468218.43633333337</v>
      </c>
      <c r="M17" s="19">
        <v>468218.43633333337</v>
      </c>
      <c r="N17" s="18">
        <v>801963</v>
      </c>
      <c r="O17" s="18">
        <v>323563</v>
      </c>
      <c r="P17" s="18">
        <v>1165963</v>
      </c>
      <c r="Q17" s="18">
        <v>818563.3326666666</v>
      </c>
      <c r="R17" s="18">
        <v>418563.33266666671</v>
      </c>
      <c r="S17" s="18">
        <v>525963.33266666671</v>
      </c>
      <c r="T17" s="18">
        <v>360563.33266666665</v>
      </c>
      <c r="U17" s="18">
        <v>815963.3326666666</v>
      </c>
      <c r="V17" s="18">
        <v>426563.33266666671</v>
      </c>
      <c r="W17" s="18">
        <v>833963.3326666666</v>
      </c>
    </row>
    <row r="18" spans="1:23" x14ac:dyDescent="0.25">
      <c r="A18" s="3"/>
      <c r="B18" s="4" t="s">
        <v>50</v>
      </c>
      <c r="C18" s="4"/>
      <c r="D18" s="18">
        <f t="shared" si="4"/>
        <v>386221.90999999992</v>
      </c>
      <c r="E18" s="19">
        <v>85766.3</v>
      </c>
      <c r="F18" s="19">
        <v>174896.45999999996</v>
      </c>
      <c r="G18" s="19">
        <v>125559.15</v>
      </c>
      <c r="H18" s="19">
        <v>0</v>
      </c>
      <c r="I18" s="18">
        <f t="shared" si="5"/>
        <v>7094.65</v>
      </c>
      <c r="J18" s="19">
        <v>0</v>
      </c>
      <c r="K18" s="19">
        <v>7094.65</v>
      </c>
      <c r="L18" s="19">
        <v>0</v>
      </c>
      <c r="M18" s="19">
        <v>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x14ac:dyDescent="0.25">
      <c r="A19" s="3"/>
      <c r="B19" s="4" t="s">
        <v>51</v>
      </c>
      <c r="C19" s="4"/>
      <c r="D19" s="18">
        <f t="shared" si="4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si="5"/>
        <v>0</v>
      </c>
      <c r="J19" s="19">
        <v>0</v>
      </c>
      <c r="K19" s="19"/>
      <c r="L19" s="19"/>
      <c r="M19" s="19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5"/>
        <v>0</v>
      </c>
      <c r="J20" s="19"/>
      <c r="K20" s="19"/>
      <c r="L20" s="19"/>
      <c r="M20" s="19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5.75" thickBot="1" x14ac:dyDescent="0.3">
      <c r="A21" s="3"/>
      <c r="B21" s="34" t="s">
        <v>5</v>
      </c>
      <c r="C21" s="35"/>
      <c r="D21" s="22">
        <f>SUM(D14:D19)</f>
        <v>634892.6290999999</v>
      </c>
      <c r="E21" s="23">
        <f>SUM(E14:E19)</f>
        <v>113000.3</v>
      </c>
      <c r="F21" s="23">
        <f t="shared" ref="E21:W21" si="6">SUM(F14:F19)</f>
        <v>183509.55999999997</v>
      </c>
      <c r="G21" s="23">
        <f t="shared" si="6"/>
        <v>144299.54999999999</v>
      </c>
      <c r="H21" s="23">
        <f t="shared" si="6"/>
        <v>194083.21910000002</v>
      </c>
      <c r="I21" s="22">
        <f t="shared" si="6"/>
        <v>1405625.2399333334</v>
      </c>
      <c r="J21" s="23">
        <f>SUM(J14:J19)</f>
        <v>10234</v>
      </c>
      <c r="K21" s="23">
        <f t="shared" ref="K21:M21" si="7">SUM(K14:K19)</f>
        <v>342450.28</v>
      </c>
      <c r="L21" s="23">
        <f t="shared" si="7"/>
        <v>526470.47996666667</v>
      </c>
      <c r="M21" s="23">
        <f t="shared" si="7"/>
        <v>526470.47996666667</v>
      </c>
      <c r="N21" s="22">
        <f t="shared" si="6"/>
        <v>956663</v>
      </c>
      <c r="O21" s="22">
        <f t="shared" si="6"/>
        <v>480463</v>
      </c>
      <c r="P21" s="22">
        <f t="shared" si="6"/>
        <v>1320663</v>
      </c>
      <c r="Q21" s="22">
        <f t="shared" si="6"/>
        <v>973263.58993333322</v>
      </c>
      <c r="R21" s="22">
        <f t="shared" si="6"/>
        <v>574013.58993333345</v>
      </c>
      <c r="S21" s="22">
        <f t="shared" si="6"/>
        <v>680663.58993333345</v>
      </c>
      <c r="T21" s="22">
        <f t="shared" si="6"/>
        <v>523263.58993333334</v>
      </c>
      <c r="U21" s="22">
        <f t="shared" si="6"/>
        <v>979163.58993333322</v>
      </c>
      <c r="V21" s="22">
        <f t="shared" si="6"/>
        <v>589763.58993333345</v>
      </c>
      <c r="W21" s="22">
        <f t="shared" si="6"/>
        <v>1148043.5899333332</v>
      </c>
    </row>
    <row r="22" spans="1:2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5" x14ac:dyDescent="0.25">
      <c r="A23" s="3" t="s">
        <v>6</v>
      </c>
      <c r="B23" s="1"/>
      <c r="C23" s="6"/>
      <c r="D23" s="24">
        <f>+D12-D21</f>
        <v>-132721.32909999992</v>
      </c>
      <c r="E23" s="25">
        <f>+E12-E21</f>
        <v>-112115.5</v>
      </c>
      <c r="F23" s="25">
        <f>+F12-F21</f>
        <v>-183233.55999999997</v>
      </c>
      <c r="G23" s="25">
        <f>+G12-G21</f>
        <v>-143819.54999999999</v>
      </c>
      <c r="H23" s="25">
        <f>+H12-H21</f>
        <v>306447.28090000001</v>
      </c>
      <c r="I23" s="24">
        <f>+I12-I21</f>
        <v>96311.76006666664</v>
      </c>
      <c r="J23" s="25">
        <f>+J12-J21</f>
        <v>-9797</v>
      </c>
      <c r="K23" s="25">
        <f t="shared" ref="K23:M23" si="8">+K12-K21</f>
        <v>-341950.28</v>
      </c>
      <c r="L23" s="25">
        <f t="shared" si="8"/>
        <v>974029.52003333333</v>
      </c>
      <c r="M23" s="25">
        <f>+M12-M21</f>
        <v>-525970.47996666667</v>
      </c>
      <c r="N23" s="24">
        <f t="shared" ref="I23:W23" si="9">+N12-N21</f>
        <v>45337</v>
      </c>
      <c r="O23" s="24">
        <f t="shared" si="9"/>
        <v>21537</v>
      </c>
      <c r="P23" s="24">
        <f t="shared" si="9"/>
        <v>181337</v>
      </c>
      <c r="Q23" s="24">
        <f t="shared" si="9"/>
        <v>28736.41006666678</v>
      </c>
      <c r="R23" s="24">
        <f t="shared" si="9"/>
        <v>-72013.589933333453</v>
      </c>
      <c r="S23" s="24">
        <f t="shared" si="9"/>
        <v>-178663.58993333345</v>
      </c>
      <c r="T23" s="24">
        <f t="shared" si="9"/>
        <v>-21263.589933333336</v>
      </c>
      <c r="U23" s="24">
        <f t="shared" si="9"/>
        <v>22836.41006666678</v>
      </c>
      <c r="V23" s="24">
        <f t="shared" si="9"/>
        <v>412236.41006666655</v>
      </c>
      <c r="W23" s="24">
        <f t="shared" si="9"/>
        <v>-146043.58993333322</v>
      </c>
    </row>
    <row r="24" spans="1:2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904946.67</v>
      </c>
      <c r="G25" s="19">
        <f>F30</f>
        <v>721713.1100000001</v>
      </c>
      <c r="H25" s="19">
        <f>G30</f>
        <v>577893.56000000006</v>
      </c>
      <c r="I25" s="18">
        <f>H30</f>
        <v>884340.84090000007</v>
      </c>
      <c r="J25" s="19">
        <f>I25</f>
        <v>884340.84090000007</v>
      </c>
      <c r="K25" s="19">
        <f>J30</f>
        <v>374543.84090000007</v>
      </c>
      <c r="L25" s="19">
        <f>K30</f>
        <v>532593.56090000004</v>
      </c>
      <c r="M25" s="19">
        <f>L30</f>
        <v>506623.08093333337</v>
      </c>
      <c r="N25" s="18">
        <f>I30</f>
        <v>180652.60096666671</v>
      </c>
      <c r="O25" s="18">
        <f t="shared" ref="O25:W25" si="10">N30</f>
        <v>225989.60096666671</v>
      </c>
      <c r="P25" s="18">
        <f t="shared" si="10"/>
        <v>247526.60096666671</v>
      </c>
      <c r="Q25" s="18">
        <f t="shared" si="10"/>
        <v>128863.60096666671</v>
      </c>
      <c r="R25" s="18">
        <f t="shared" si="10"/>
        <v>157600.01103333349</v>
      </c>
      <c r="S25" s="18">
        <f t="shared" si="10"/>
        <v>285586.42110000004</v>
      </c>
      <c r="T25" s="18">
        <f t="shared" si="10"/>
        <v>106922.83116666658</v>
      </c>
      <c r="U25" s="18">
        <f t="shared" si="10"/>
        <v>85659.241233333247</v>
      </c>
      <c r="V25" s="18">
        <f t="shared" si="10"/>
        <v>108495.65130000003</v>
      </c>
      <c r="W25" s="18">
        <f t="shared" si="10"/>
        <v>520732.06136666657</v>
      </c>
    </row>
    <row r="26" spans="1:23" x14ac:dyDescent="0.25">
      <c r="A26" s="5" t="s">
        <v>8</v>
      </c>
      <c r="B26" s="4"/>
      <c r="C26" s="4"/>
      <c r="D26" s="18">
        <f>SUM(D23:D25)</f>
        <v>884340.84090000018</v>
      </c>
      <c r="E26" s="19">
        <f>SUM(E23:E25)</f>
        <v>904946.67</v>
      </c>
      <c r="F26" s="19">
        <f>SUM(F23:F25)</f>
        <v>721713.1100000001</v>
      </c>
      <c r="G26" s="19">
        <f>SUM(G23:G25)</f>
        <v>577893.56000000006</v>
      </c>
      <c r="H26" s="19">
        <f>SUM(H23:H25)</f>
        <v>884340.84090000007</v>
      </c>
      <c r="I26" s="18">
        <f>SUM(I23:I25)</f>
        <v>980652.60096666671</v>
      </c>
      <c r="J26" s="19">
        <f>SUM(J23:J25)</f>
        <v>874543.84090000007</v>
      </c>
      <c r="K26" s="19">
        <f t="shared" ref="K26:M26" si="11">SUM(K23:K25)</f>
        <v>32593.56090000004</v>
      </c>
      <c r="L26" s="19">
        <f t="shared" si="11"/>
        <v>1506623.0809333334</v>
      </c>
      <c r="M26" s="19">
        <f>SUM(M23:M25)</f>
        <v>-19347.399033333291</v>
      </c>
      <c r="N26" s="18">
        <f t="shared" ref="F26:W26" si="12">SUM(N23:N25)</f>
        <v>225989.60096666671</v>
      </c>
      <c r="O26" s="18">
        <f t="shared" si="12"/>
        <v>247526.60096666671</v>
      </c>
      <c r="P26" s="18">
        <f t="shared" si="12"/>
        <v>428863.60096666671</v>
      </c>
      <c r="Q26" s="18">
        <f t="shared" si="12"/>
        <v>157600.01103333349</v>
      </c>
      <c r="R26" s="18">
        <f t="shared" si="12"/>
        <v>85586.421100000036</v>
      </c>
      <c r="S26" s="18">
        <f t="shared" si="12"/>
        <v>106922.83116666658</v>
      </c>
      <c r="T26" s="18">
        <f t="shared" si="12"/>
        <v>85659.241233333247</v>
      </c>
      <c r="U26" s="18">
        <f t="shared" si="12"/>
        <v>108495.65130000003</v>
      </c>
      <c r="V26" s="18">
        <f t="shared" si="12"/>
        <v>520732.06136666657</v>
      </c>
      <c r="W26" s="18">
        <f t="shared" si="12"/>
        <v>374688.47143333335</v>
      </c>
    </row>
    <row r="27" spans="1:2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x14ac:dyDescent="0.25">
      <c r="A28" s="5" t="s">
        <v>10</v>
      </c>
      <c r="B28" s="4"/>
      <c r="C28" s="4"/>
      <c r="D28" s="30">
        <f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-800000</v>
      </c>
      <c r="J28" s="30">
        <v>-500000</v>
      </c>
      <c r="K28" s="30">
        <v>500000</v>
      </c>
      <c r="L28" s="30">
        <v>-1000000</v>
      </c>
      <c r="M28" s="30">
        <v>200000</v>
      </c>
      <c r="N28" s="30">
        <v>0</v>
      </c>
      <c r="O28" s="30">
        <v>0</v>
      </c>
      <c r="P28" s="30">
        <v>-300000</v>
      </c>
      <c r="Q28" s="30"/>
      <c r="R28" s="30">
        <v>200000</v>
      </c>
      <c r="S28" s="30"/>
      <c r="T28" s="30"/>
      <c r="U28" s="30"/>
      <c r="V28" s="30"/>
      <c r="W28" s="30"/>
    </row>
    <row r="29" spans="1:23" x14ac:dyDescent="0.25">
      <c r="A29" s="5" t="s">
        <v>11</v>
      </c>
      <c r="B29" s="4"/>
      <c r="C29" s="4"/>
      <c r="D29" s="30">
        <f t="shared" ref="D28:D29" si="13">SUM(E29:H29)</f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15" x14ac:dyDescent="0.25">
      <c r="A30" s="3" t="s">
        <v>12</v>
      </c>
      <c r="B30" s="6"/>
      <c r="C30" s="6"/>
      <c r="D30" s="26">
        <f>SUM(D26:D29)</f>
        <v>884340.84090000018</v>
      </c>
      <c r="E30" s="27">
        <f>SUM(E26:E29)</f>
        <v>904946.67</v>
      </c>
      <c r="F30" s="27">
        <f t="shared" ref="F30:W30" si="14">SUM(F26:F29)</f>
        <v>721713.1100000001</v>
      </c>
      <c r="G30" s="27">
        <f>SUM(G26:G29)</f>
        <v>577893.56000000006</v>
      </c>
      <c r="H30" s="27">
        <f>SUM(H26:H29)</f>
        <v>884340.84090000007</v>
      </c>
      <c r="I30" s="26">
        <f>SUM(I26:I29)</f>
        <v>180652.60096666671</v>
      </c>
      <c r="J30" s="27">
        <f>SUM(J26:J29)</f>
        <v>374543.84090000007</v>
      </c>
      <c r="K30" s="27">
        <f>SUM(K26:K29)</f>
        <v>532593.56090000004</v>
      </c>
      <c r="L30" s="27">
        <f t="shared" ref="K30:M30" si="15">SUM(L26:L29)</f>
        <v>506623.08093333337</v>
      </c>
      <c r="M30" s="27">
        <f>SUM(M26:M29)</f>
        <v>180652.60096666671</v>
      </c>
      <c r="N30" s="26">
        <f t="shared" si="14"/>
        <v>225989.60096666671</v>
      </c>
      <c r="O30" s="26">
        <f t="shared" si="14"/>
        <v>247526.60096666671</v>
      </c>
      <c r="P30" s="26">
        <f t="shared" si="14"/>
        <v>128863.60096666671</v>
      </c>
      <c r="Q30" s="26">
        <f t="shared" si="14"/>
        <v>157600.01103333349</v>
      </c>
      <c r="R30" s="26">
        <f t="shared" si="14"/>
        <v>285586.42110000004</v>
      </c>
      <c r="S30" s="26">
        <f t="shared" si="14"/>
        <v>106922.83116666658</v>
      </c>
      <c r="T30" s="26">
        <f t="shared" si="14"/>
        <v>85659.241233333247</v>
      </c>
      <c r="U30" s="26">
        <f t="shared" si="14"/>
        <v>108495.65130000003</v>
      </c>
      <c r="V30" s="26">
        <f t="shared" si="14"/>
        <v>520732.06136666657</v>
      </c>
      <c r="W30" s="26">
        <f t="shared" si="14"/>
        <v>374688.47143333335</v>
      </c>
    </row>
    <row r="31" spans="1:2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8">
        <f t="shared" ref="O34:W34" si="16">N37</f>
        <v>0</v>
      </c>
      <c r="P34" s="18">
        <f t="shared" si="16"/>
        <v>0</v>
      </c>
      <c r="Q34" s="18">
        <f t="shared" si="16"/>
        <v>0</v>
      </c>
      <c r="R34" s="18">
        <f t="shared" si="16"/>
        <v>0</v>
      </c>
      <c r="S34" s="18">
        <f t="shared" si="16"/>
        <v>0</v>
      </c>
      <c r="T34" s="18">
        <f t="shared" si="16"/>
        <v>0</v>
      </c>
      <c r="U34" s="18">
        <f t="shared" si="16"/>
        <v>0</v>
      </c>
      <c r="V34" s="18">
        <f t="shared" si="16"/>
        <v>0</v>
      </c>
      <c r="W34" s="18">
        <f t="shared" si="16"/>
        <v>0</v>
      </c>
    </row>
    <row r="35" spans="1:2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f>SUM(U34:U36)</f>
        <v>0</v>
      </c>
      <c r="V37" s="26">
        <v>0</v>
      </c>
      <c r="W37" s="26">
        <v>0</v>
      </c>
    </row>
    <row r="38" spans="1:2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>J43</f>
        <v>500000</v>
      </c>
      <c r="L40" s="30">
        <f>K43</f>
        <v>0</v>
      </c>
      <c r="M40" s="30">
        <f>L43</f>
        <v>1000000</v>
      </c>
      <c r="N40" s="30">
        <f>I43</f>
        <v>800000</v>
      </c>
      <c r="O40" s="30">
        <f t="shared" ref="O40:W40" si="17">N43</f>
        <v>800000</v>
      </c>
      <c r="P40" s="30">
        <f t="shared" si="17"/>
        <v>800000</v>
      </c>
      <c r="Q40" s="30">
        <f t="shared" si="17"/>
        <v>1100000</v>
      </c>
      <c r="R40" s="30">
        <f t="shared" si="17"/>
        <v>1100000</v>
      </c>
      <c r="S40" s="30">
        <f t="shared" si="17"/>
        <v>900000</v>
      </c>
      <c r="T40" s="30">
        <f t="shared" si="17"/>
        <v>900000</v>
      </c>
      <c r="U40" s="30">
        <f t="shared" si="17"/>
        <v>900000</v>
      </c>
      <c r="V40" s="30">
        <f t="shared" si="17"/>
        <v>900000</v>
      </c>
      <c r="W40" s="30">
        <f t="shared" si="17"/>
        <v>900000</v>
      </c>
    </row>
    <row r="41" spans="1:2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800000</v>
      </c>
      <c r="J41" s="30">
        <f>-J28</f>
        <v>500000</v>
      </c>
      <c r="K41" s="30">
        <f>-K28</f>
        <v>-500000</v>
      </c>
      <c r="L41" s="30">
        <f t="shared" ref="K41:M41" si="18">-L28</f>
        <v>1000000</v>
      </c>
      <c r="M41" s="30">
        <f>-M28</f>
        <v>-200000</v>
      </c>
      <c r="N41" s="30">
        <f>-N28</f>
        <v>0</v>
      </c>
      <c r="O41" s="30">
        <f t="shared" ref="O41:W41" si="19">-O28</f>
        <v>0</v>
      </c>
      <c r="P41" s="30">
        <f t="shared" si="19"/>
        <v>300000</v>
      </c>
      <c r="Q41" s="30">
        <f t="shared" si="19"/>
        <v>0</v>
      </c>
      <c r="R41" s="30">
        <f t="shared" si="19"/>
        <v>-200000</v>
      </c>
      <c r="S41" s="30">
        <f t="shared" si="19"/>
        <v>0</v>
      </c>
      <c r="T41" s="30">
        <f t="shared" si="19"/>
        <v>0</v>
      </c>
      <c r="U41" s="30">
        <f t="shared" si="19"/>
        <v>0</v>
      </c>
      <c r="V41" s="30">
        <f t="shared" si="19"/>
        <v>0</v>
      </c>
      <c r="W41" s="30">
        <f t="shared" si="19"/>
        <v>0</v>
      </c>
    </row>
    <row r="42" spans="1:2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0</v>
      </c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ht="15" x14ac:dyDescent="0.25">
      <c r="A43" s="7" t="s">
        <v>17</v>
      </c>
      <c r="B43" s="8"/>
      <c r="C43" s="8"/>
      <c r="D43" s="26">
        <f t="shared" ref="D43:S43" si="20">SUM(D40:D42)</f>
        <v>0</v>
      </c>
      <c r="E43" s="27">
        <f t="shared" si="20"/>
        <v>0</v>
      </c>
      <c r="F43" s="27">
        <f t="shared" si="20"/>
        <v>0</v>
      </c>
      <c r="G43" s="27">
        <f t="shared" si="20"/>
        <v>0</v>
      </c>
      <c r="H43" s="27">
        <f>SUM(H40:H42)</f>
        <v>0</v>
      </c>
      <c r="I43" s="26">
        <f>SUM(I40:I42)</f>
        <v>800000</v>
      </c>
      <c r="J43" s="27">
        <f>SUM(J40:J42)</f>
        <v>500000</v>
      </c>
      <c r="K43" s="27">
        <f t="shared" ref="K43:M43" si="21">SUM(K40:K42)</f>
        <v>0</v>
      </c>
      <c r="L43" s="27">
        <f>SUM(L40:L42)</f>
        <v>1000000</v>
      </c>
      <c r="M43" s="27">
        <f t="shared" si="21"/>
        <v>800000</v>
      </c>
      <c r="N43" s="26">
        <f t="shared" si="20"/>
        <v>800000</v>
      </c>
      <c r="O43" s="26">
        <f t="shared" si="20"/>
        <v>800000</v>
      </c>
      <c r="P43" s="26">
        <f t="shared" si="20"/>
        <v>1100000</v>
      </c>
      <c r="Q43" s="26">
        <f t="shared" si="20"/>
        <v>1100000</v>
      </c>
      <c r="R43" s="26">
        <f t="shared" si="20"/>
        <v>900000</v>
      </c>
      <c r="S43" s="26">
        <f t="shared" si="20"/>
        <v>900000</v>
      </c>
      <c r="T43" s="26">
        <f>SUM(T40:T42)</f>
        <v>900000</v>
      </c>
      <c r="U43" s="26">
        <f>SUM(U40:U42)</f>
        <v>900000</v>
      </c>
      <c r="V43" s="26">
        <f>SUM(V40:V42)</f>
        <v>900000</v>
      </c>
      <c r="W43" s="26">
        <f>SUM(W40:W42)</f>
        <v>900000</v>
      </c>
    </row>
    <row r="44" spans="1:2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>
        <f t="shared" ref="O46:W46" si="22">N50</f>
        <v>0</v>
      </c>
      <c r="P46" s="30">
        <f t="shared" si="22"/>
        <v>0</v>
      </c>
      <c r="Q46" s="30">
        <f t="shared" si="22"/>
        <v>0</v>
      </c>
      <c r="R46" s="30">
        <f t="shared" si="22"/>
        <v>0</v>
      </c>
      <c r="S46" s="30">
        <f t="shared" si="22"/>
        <v>0</v>
      </c>
      <c r="T46" s="30">
        <f t="shared" si="22"/>
        <v>0</v>
      </c>
      <c r="U46" s="30">
        <f t="shared" si="22"/>
        <v>0</v>
      </c>
      <c r="V46" s="30">
        <f t="shared" si="22"/>
        <v>0</v>
      </c>
      <c r="W46" s="30">
        <f t="shared" si="22"/>
        <v>0</v>
      </c>
    </row>
    <row r="47" spans="1:2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>
        <f>-Q29</f>
        <v>0</v>
      </c>
      <c r="R48" s="30"/>
      <c r="S48" s="30"/>
      <c r="T48" s="30"/>
      <c r="U48" s="30"/>
      <c r="V48" s="30"/>
      <c r="W48" s="30"/>
    </row>
    <row r="49" spans="1:2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>
        <f>-S29</f>
        <v>0</v>
      </c>
      <c r="T49" s="30">
        <f>-T29</f>
        <v>0</v>
      </c>
      <c r="U49" s="30"/>
      <c r="V49" s="30">
        <f>-V29</f>
        <v>0</v>
      </c>
      <c r="W49" s="30">
        <f>-W29</f>
        <v>0</v>
      </c>
    </row>
    <row r="50" spans="1:23" ht="15" x14ac:dyDescent="0.25">
      <c r="A50" s="7" t="s">
        <v>17</v>
      </c>
      <c r="B50" s="8"/>
      <c r="C50" s="8"/>
      <c r="D50" s="26">
        <f t="shared" ref="D50:W50" si="23">SUM(D46:D49)</f>
        <v>0</v>
      </c>
      <c r="E50" s="27">
        <f t="shared" si="23"/>
        <v>0</v>
      </c>
      <c r="F50" s="27">
        <f t="shared" si="23"/>
        <v>0</v>
      </c>
      <c r="G50" s="27">
        <f t="shared" si="23"/>
        <v>0</v>
      </c>
      <c r="H50" s="27">
        <f t="shared" si="23"/>
        <v>0</v>
      </c>
      <c r="I50" s="26">
        <f t="shared" si="23"/>
        <v>0</v>
      </c>
      <c r="J50" s="27">
        <f t="shared" si="23"/>
        <v>0</v>
      </c>
      <c r="K50" s="27">
        <f t="shared" si="23"/>
        <v>0</v>
      </c>
      <c r="L50" s="27">
        <f t="shared" si="23"/>
        <v>0</v>
      </c>
      <c r="M50" s="27">
        <f t="shared" si="23"/>
        <v>0</v>
      </c>
      <c r="N50" s="26">
        <f t="shared" si="23"/>
        <v>0</v>
      </c>
      <c r="O50" s="26">
        <f t="shared" si="23"/>
        <v>0</v>
      </c>
      <c r="P50" s="26">
        <f t="shared" si="23"/>
        <v>0</v>
      </c>
      <c r="Q50" s="26">
        <f t="shared" si="23"/>
        <v>0</v>
      </c>
      <c r="R50" s="26">
        <f t="shared" si="23"/>
        <v>0</v>
      </c>
      <c r="S50" s="26">
        <f t="shared" si="23"/>
        <v>0</v>
      </c>
      <c r="T50" s="26">
        <f t="shared" si="23"/>
        <v>0</v>
      </c>
      <c r="U50" s="26">
        <f t="shared" si="23"/>
        <v>0</v>
      </c>
      <c r="V50" s="26">
        <f t="shared" si="23"/>
        <v>0</v>
      </c>
      <c r="W50" s="26">
        <f t="shared" si="23"/>
        <v>0</v>
      </c>
    </row>
    <row r="51" spans="1:2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x14ac:dyDescent="0.25">
      <c r="A52" s="2"/>
      <c r="B52" s="2" t="s">
        <v>25</v>
      </c>
      <c r="C52" s="2"/>
      <c r="D52" s="28">
        <f>+D30</f>
        <v>884340.84090000018</v>
      </c>
      <c r="E52" s="28">
        <f t="shared" ref="E52:W52" si="24">+E30</f>
        <v>904946.67</v>
      </c>
      <c r="F52" s="28">
        <f t="shared" si="24"/>
        <v>721713.1100000001</v>
      </c>
      <c r="G52" s="28">
        <f t="shared" si="24"/>
        <v>577893.56000000006</v>
      </c>
      <c r="H52" s="28">
        <f t="shared" si="24"/>
        <v>884340.84090000007</v>
      </c>
      <c r="I52" s="28">
        <f>+I30</f>
        <v>180652.60096666671</v>
      </c>
      <c r="J52" s="28">
        <f>+J30</f>
        <v>374543.84090000007</v>
      </c>
      <c r="K52" s="28">
        <f t="shared" si="24"/>
        <v>532593.56090000004</v>
      </c>
      <c r="L52" s="28">
        <f t="shared" si="24"/>
        <v>506623.08093333337</v>
      </c>
      <c r="M52" s="28">
        <f t="shared" si="24"/>
        <v>180652.60096666671</v>
      </c>
      <c r="N52" s="28">
        <f t="shared" si="24"/>
        <v>225989.60096666671</v>
      </c>
      <c r="O52" s="28">
        <f t="shared" si="24"/>
        <v>247526.60096666671</v>
      </c>
      <c r="P52" s="28">
        <f t="shared" si="24"/>
        <v>128863.60096666671</v>
      </c>
      <c r="Q52" s="28">
        <f t="shared" si="24"/>
        <v>157600.01103333349</v>
      </c>
      <c r="R52" s="28">
        <f t="shared" si="24"/>
        <v>285586.42110000004</v>
      </c>
      <c r="S52" s="28">
        <f t="shared" si="24"/>
        <v>106922.83116666658</v>
      </c>
      <c r="T52" s="28">
        <f t="shared" si="24"/>
        <v>85659.241233333247</v>
      </c>
      <c r="U52" s="28">
        <f t="shared" si="24"/>
        <v>108495.65130000003</v>
      </c>
      <c r="V52" s="28">
        <f t="shared" si="24"/>
        <v>520732.06136666657</v>
      </c>
      <c r="W52" s="28">
        <f t="shared" si="24"/>
        <v>374688.47143333335</v>
      </c>
    </row>
    <row r="53" spans="1:23" x14ac:dyDescent="0.25">
      <c r="A53" s="2"/>
      <c r="B53" s="2" t="s">
        <v>26</v>
      </c>
      <c r="C53" s="2"/>
      <c r="D53" s="28">
        <f>+D43</f>
        <v>0</v>
      </c>
      <c r="E53" s="28">
        <f t="shared" ref="E53:W53" si="25">+E43</f>
        <v>0</v>
      </c>
      <c r="F53" s="28">
        <f t="shared" si="25"/>
        <v>0</v>
      </c>
      <c r="G53" s="28">
        <f t="shared" si="25"/>
        <v>0</v>
      </c>
      <c r="H53" s="28">
        <f t="shared" si="25"/>
        <v>0</v>
      </c>
      <c r="I53" s="28">
        <f>+I43</f>
        <v>800000</v>
      </c>
      <c r="J53" s="28">
        <f t="shared" si="25"/>
        <v>500000</v>
      </c>
      <c r="K53" s="28">
        <f>+K43</f>
        <v>0</v>
      </c>
      <c r="L53" s="28">
        <f t="shared" si="25"/>
        <v>1000000</v>
      </c>
      <c r="M53" s="28">
        <f t="shared" si="25"/>
        <v>800000</v>
      </c>
      <c r="N53" s="28">
        <f t="shared" si="25"/>
        <v>800000</v>
      </c>
      <c r="O53" s="28">
        <f t="shared" si="25"/>
        <v>800000</v>
      </c>
      <c r="P53" s="28">
        <f t="shared" si="25"/>
        <v>1100000</v>
      </c>
      <c r="Q53" s="28">
        <f t="shared" si="25"/>
        <v>1100000</v>
      </c>
      <c r="R53" s="28">
        <f t="shared" si="25"/>
        <v>900000</v>
      </c>
      <c r="S53" s="28">
        <f t="shared" si="25"/>
        <v>900000</v>
      </c>
      <c r="T53" s="28">
        <f t="shared" si="25"/>
        <v>900000</v>
      </c>
      <c r="U53" s="28">
        <f t="shared" si="25"/>
        <v>900000</v>
      </c>
      <c r="V53" s="28">
        <f t="shared" si="25"/>
        <v>900000</v>
      </c>
      <c r="W53" s="28">
        <f t="shared" si="25"/>
        <v>900000</v>
      </c>
    </row>
    <row r="54" spans="1:23" x14ac:dyDescent="0.25">
      <c r="A54" s="2"/>
      <c r="B54" s="2" t="s">
        <v>21</v>
      </c>
      <c r="C54" s="2"/>
      <c r="D54" s="28">
        <f t="shared" ref="D54:W54" si="26">+D50</f>
        <v>0</v>
      </c>
      <c r="E54" s="28">
        <f t="shared" si="26"/>
        <v>0</v>
      </c>
      <c r="F54" s="28">
        <f t="shared" si="26"/>
        <v>0</v>
      </c>
      <c r="G54" s="28">
        <f t="shared" si="26"/>
        <v>0</v>
      </c>
      <c r="H54" s="28">
        <f t="shared" si="26"/>
        <v>0</v>
      </c>
      <c r="I54" s="28">
        <f t="shared" si="26"/>
        <v>0</v>
      </c>
      <c r="J54" s="28">
        <f t="shared" si="26"/>
        <v>0</v>
      </c>
      <c r="K54" s="28">
        <f t="shared" si="26"/>
        <v>0</v>
      </c>
      <c r="L54" s="28">
        <f t="shared" si="26"/>
        <v>0</v>
      </c>
      <c r="M54" s="28">
        <f t="shared" si="26"/>
        <v>0</v>
      </c>
      <c r="N54" s="28">
        <f t="shared" si="26"/>
        <v>0</v>
      </c>
      <c r="O54" s="28">
        <f t="shared" si="26"/>
        <v>0</v>
      </c>
      <c r="P54" s="28">
        <f t="shared" si="26"/>
        <v>0</v>
      </c>
      <c r="Q54" s="28">
        <f t="shared" si="26"/>
        <v>0</v>
      </c>
      <c r="R54" s="28">
        <f t="shared" si="26"/>
        <v>0</v>
      </c>
      <c r="S54" s="28">
        <f t="shared" si="26"/>
        <v>0</v>
      </c>
      <c r="T54" s="28">
        <f t="shared" si="26"/>
        <v>0</v>
      </c>
      <c r="U54" s="28">
        <f t="shared" si="26"/>
        <v>0</v>
      </c>
      <c r="V54" s="28">
        <f t="shared" si="26"/>
        <v>0</v>
      </c>
      <c r="W54" s="28">
        <f t="shared" si="26"/>
        <v>0</v>
      </c>
    </row>
    <row r="55" spans="1:23" ht="17.25" thickBot="1" x14ac:dyDescent="0.3">
      <c r="A55" s="2"/>
      <c r="B55" s="9" t="s">
        <v>27</v>
      </c>
      <c r="C55" s="10"/>
      <c r="D55" s="23">
        <f>SUM(D52:D54)</f>
        <v>884340.84090000018</v>
      </c>
      <c r="E55" s="23">
        <f t="shared" ref="E55:T55" si="27">SUM(E52:E54)</f>
        <v>904946.67</v>
      </c>
      <c r="F55" s="23">
        <f t="shared" si="27"/>
        <v>721713.1100000001</v>
      </c>
      <c r="G55" s="23">
        <f t="shared" si="27"/>
        <v>577893.56000000006</v>
      </c>
      <c r="H55" s="23">
        <f t="shared" si="27"/>
        <v>884340.84090000007</v>
      </c>
      <c r="I55" s="23">
        <f>SUM(I52:I54)</f>
        <v>980652.60096666671</v>
      </c>
      <c r="J55" s="23">
        <f>SUM(J52:J54)</f>
        <v>874543.84090000007</v>
      </c>
      <c r="K55" s="23">
        <f t="shared" si="27"/>
        <v>532593.56090000004</v>
      </c>
      <c r="L55" s="23">
        <f t="shared" si="27"/>
        <v>1506623.0809333334</v>
      </c>
      <c r="M55" s="23">
        <f t="shared" si="27"/>
        <v>980652.60096666671</v>
      </c>
      <c r="N55" s="23">
        <f t="shared" si="27"/>
        <v>1025989.6009666667</v>
      </c>
      <c r="O55" s="23">
        <f t="shared" si="27"/>
        <v>1047526.6009666667</v>
      </c>
      <c r="P55" s="23">
        <f t="shared" si="27"/>
        <v>1228863.6009666668</v>
      </c>
      <c r="Q55" s="23">
        <f t="shared" si="27"/>
        <v>1257600.0110333334</v>
      </c>
      <c r="R55" s="23">
        <f t="shared" si="27"/>
        <v>1185586.4210999999</v>
      </c>
      <c r="S55" s="23">
        <f t="shared" si="27"/>
        <v>1006922.8311666666</v>
      </c>
      <c r="T55" s="23">
        <f t="shared" si="27"/>
        <v>985659.24123333325</v>
      </c>
      <c r="U55" s="23">
        <f>SUM(U52:U54)</f>
        <v>1008495.6513</v>
      </c>
      <c r="V55" s="23">
        <f>SUM(V52:V54)</f>
        <v>1420732.0613666666</v>
      </c>
      <c r="W55" s="23">
        <f>SUM(W52:W54)</f>
        <v>1274688.4714333334</v>
      </c>
    </row>
    <row r="56" spans="1:23" ht="17.25" thickTop="1" x14ac:dyDescent="0.25"/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W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2015-02-12T04:55:45Z</dcterms:modified>
</cp:coreProperties>
</file>