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9\"/>
    </mc:Choice>
  </mc:AlternateContent>
  <xr:revisionPtr revIDLastSave="0" documentId="13_ncr:1_{FC9089FC-9EDC-46B8-988B-F87BA6FADD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AB" sheetId="2" r:id="rId1"/>
    <sheet name="Sheet1" sheetId="1" r:id="rId2"/>
    <sheet name="Sheet3" sheetId="3" r:id="rId3"/>
  </sheets>
  <definedNames>
    <definedName name="_xlnm._FilterDatabase" localSheetId="1" hidden="1">Sheet1!$A$4:$J$128</definedName>
    <definedName name="_xlnm._FilterDatabase" localSheetId="2" hidden="1">Sheet3!$A$4:$J$22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" i="2" l="1"/>
  <c r="E109" i="2" s="1"/>
  <c r="E106" i="2" l="1"/>
  <c r="H24" i="3"/>
  <c r="H127" i="1"/>
  <c r="D19" i="2"/>
  <c r="D24" i="2"/>
  <c r="D39" i="2"/>
  <c r="E40" i="2"/>
  <c r="E45" i="2" s="1"/>
  <c r="D52" i="2"/>
  <c r="E52" i="2"/>
  <c r="E71" i="2"/>
  <c r="E80" i="2"/>
  <c r="E85" i="2"/>
  <c r="E91" i="2"/>
  <c r="E93" i="2"/>
  <c r="E94" i="2"/>
  <c r="H126" i="1"/>
  <c r="H130" i="1" s="1"/>
  <c r="E95" i="2" l="1"/>
  <c r="E108" i="2" s="1"/>
  <c r="E110" i="2" s="1"/>
  <c r="D40" i="2"/>
  <c r="D42" i="2" s="1"/>
  <c r="D45" i="2" l="1"/>
</calcChain>
</file>

<file path=xl/sharedStrings.xml><?xml version="1.0" encoding="utf-8"?>
<sst xmlns="http://schemas.openxmlformats.org/spreadsheetml/2006/main" count="817" uniqueCount="363">
  <si>
    <t xml:space="preserve">HOT AIR BALLOON FIESTA                  </t>
  </si>
  <si>
    <t>Date : 12/02/2018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</si>
  <si>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</si>
  <si>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</si>
  <si>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</si>
  <si>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</si>
  <si>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</si>
  <si>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</si>
  <si>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</si>
  <si>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</si>
  <si>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</si>
  <si>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</si>
  <si>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</si>
  <si>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V2018/032</t>
  </si>
  <si>
    <t>PGTEFT2903</t>
  </si>
  <si>
    <t>ROD CREATIVE SDN BHD</t>
  </si>
  <si>
    <t>STREAMER WITH PIPING 2.5'x6'</t>
  </si>
  <si>
    <t>6% GST</t>
  </si>
  <si>
    <t>V2018/053</t>
  </si>
  <si>
    <t>688109</t>
  </si>
  <si>
    <t>AKA BALLOON SDN BHD</t>
  </si>
  <si>
    <t>1ST PYT FR PENANG HAB 15% OF RM641,796</t>
  </si>
  <si>
    <t>2ND PYT FR PENANG HAB 45% OF RM641,796</t>
  </si>
  <si>
    <t>ROUNDING ADJUSTMENT</t>
  </si>
  <si>
    <t>OR001844</t>
  </si>
  <si>
    <t/>
  </si>
  <si>
    <t>JELUTONG DEVELOPMENT SDN BHD</t>
  </si>
  <si>
    <t>SPONSORHIP FOR HOT AIR BALLOON FIESTA</t>
  </si>
  <si>
    <t>OR 00854</t>
  </si>
  <si>
    <t>EFT</t>
  </si>
  <si>
    <t>AXIATA DIGITAL ECODE S/B</t>
  </si>
  <si>
    <t>SPONSORSHIP FOR HAB 2018</t>
  </si>
  <si>
    <t>V2018/129</t>
  </si>
  <si>
    <t>PGTEFT2965</t>
  </si>
  <si>
    <t>ME SKETCH ENTERPRISE</t>
  </si>
  <si>
    <t>CARICATURE FULL BODY CNY THEME FR HAB</t>
  </si>
  <si>
    <t>V2018/149</t>
  </si>
  <si>
    <t>688133</t>
  </si>
  <si>
    <t>3RD PYMT FR PG HAB-30% OF RM641,796</t>
  </si>
  <si>
    <t>V2018/155</t>
  </si>
  <si>
    <t>688139</t>
  </si>
  <si>
    <t>PINANG CANVAS EXHIBITION</t>
  </si>
  <si>
    <t>SUPLY CANOPY,TABLE,CHAIR,FAN,POWER SUPLY</t>
  </si>
  <si>
    <t>SOUND,LIGHT,TRUSS EQUIPMENTS FR PG HAB</t>
  </si>
  <si>
    <t>V2018/156</t>
  </si>
  <si>
    <t>688140</t>
  </si>
  <si>
    <t>RAPID BUS SDN BHD</t>
  </si>
  <si>
    <t>FREE SHUTTLE SERVICE ON 24&amp;25/02-7BUSES</t>
  </si>
  <si>
    <t>PC2018/023</t>
  </si>
  <si>
    <t>LEONG WEI LENG</t>
  </si>
  <si>
    <t>PURCHASE OF LANYARD &amp; PLASTIC POCKET</t>
  </si>
  <si>
    <t>V2018/187</t>
  </si>
  <si>
    <t>PGTEFT3001</t>
  </si>
  <si>
    <t>INFOCOLOR SDN BHD</t>
  </si>
  <si>
    <t>STREAMER 2.5'x6'-93PCS</t>
  </si>
  <si>
    <t>BANNER 3'x12'-7PCS</t>
  </si>
  <si>
    <t>BANNER 4'x12'-1PC</t>
  </si>
  <si>
    <t>BANNER 5'x5'-1PC</t>
  </si>
  <si>
    <t>BANNER 3'x18'-1PC</t>
  </si>
  <si>
    <t>BANNER 4'x24'-1PC</t>
  </si>
  <si>
    <t>LICENSE FEE TO MBPP-25PCS</t>
  </si>
  <si>
    <t>LICENSE FEE TO MPSP-4PCS</t>
  </si>
  <si>
    <t>DEWAN BAHASA FEE</t>
  </si>
  <si>
    <t>SERVICE CHARGE</t>
  </si>
  <si>
    <t>PC2018/027</t>
  </si>
  <si>
    <t>MICHELLE SEOW</t>
  </si>
  <si>
    <t>PURCHASE OF SNACKS FOR TYT DURING HAB</t>
  </si>
  <si>
    <t>ROUNDING ADJ</t>
  </si>
  <si>
    <t>V2018/203</t>
  </si>
  <si>
    <t>PGTEFT3011</t>
  </si>
  <si>
    <t>THOY SIEW PING</t>
  </si>
  <si>
    <t>REIM-PURCHSE REFRSHMNT FR LAUNCH@B'WORTH</t>
  </si>
  <si>
    <t>REIM-MEETING WITH BOOST</t>
  </si>
  <si>
    <t>REIM-PYMT TO BOMBA</t>
  </si>
  <si>
    <t>REIM-RENTAL OF CAR PARK (PMC)</t>
  </si>
  <si>
    <t>REIM-RENTAL OF CHEAH KONGSI SPACE</t>
  </si>
  <si>
    <t>REIM-STICKER FOR MBPP</t>
  </si>
  <si>
    <t>REIM-PURCHASE OF BATTERY</t>
  </si>
  <si>
    <t>REIM-PURCHASE OF WARNING TAPE</t>
  </si>
  <si>
    <t>REIM-PURCHASE OF FLOWER FR TOH PUAN</t>
  </si>
  <si>
    <t>REIM-PURCHASE OF EVIAN WATER FOR TYT</t>
  </si>
  <si>
    <t>REIM-APPRECIATION DINNER</t>
  </si>
  <si>
    <t>V2018/204</t>
  </si>
  <si>
    <t>PGTEFT3012</t>
  </si>
  <si>
    <t>EJA VENTURE</t>
  </si>
  <si>
    <t>BEING FOOD CATERING FR HAB ON 24/02</t>
  </si>
  <si>
    <t>BEING FOOD CATERING FR HAB ON 25/02</t>
  </si>
  <si>
    <t>V2018/205</t>
  </si>
  <si>
    <t>688155</t>
  </si>
  <si>
    <t>RELA TIMUR LAUT ENTERPRISE</t>
  </si>
  <si>
    <t>RELA DUTY-21/2-25/2-S.M PADANG POLO</t>
  </si>
  <si>
    <t>RELA DUTY-22/2-25/2-GAS LORRY AREA</t>
  </si>
  <si>
    <t>RELA DUTY-22/2-25/2-PLAYGROUND</t>
  </si>
  <si>
    <t>RELA DUTY-24/2-25/2-TAKE CARE OF GOODS</t>
  </si>
  <si>
    <t>RELA DUTY-24/2-25/2-BALOON AREA(PG POLO)</t>
  </si>
  <si>
    <t>RELA DUTY-24/2-25/2-TICKETING COUNTER</t>
  </si>
  <si>
    <t>RELA DUTY-24/2-25/2-PATROL AT PLAYGROUND</t>
  </si>
  <si>
    <t>RELA DUTY-24/2-25/2-PATROL WHOLE PG POLO</t>
  </si>
  <si>
    <t>RELA DUTY-24/2-25/2-ENTRANCE</t>
  </si>
  <si>
    <t>RELA DUTY-24/2-25/2-PARKING</t>
  </si>
  <si>
    <t>RELA DUTY-24/2-25/2-ASSIST POLICE&amp;ENFORC</t>
  </si>
  <si>
    <t>RELA DUTY-24/2-25/2-PATROL</t>
  </si>
  <si>
    <t>V2018/208A</t>
  </si>
  <si>
    <t>688158</t>
  </si>
  <si>
    <t>VANDA DYNAMIC ENTERPRISE</t>
  </si>
  <si>
    <t>WHITE COLLAR TSHIRT-115PCS</t>
  </si>
  <si>
    <t>BLACK COLLAR TSHIRT-105PCS</t>
  </si>
  <si>
    <t>COMFY ROUND NECK TSHIRT-279PCS</t>
  </si>
  <si>
    <t>COMFY ROUND NECK TSHIRT-378PCS</t>
  </si>
  <si>
    <t>V2018/211</t>
  </si>
  <si>
    <t>PGTEFT3017</t>
  </si>
  <si>
    <t>EDEN CATERING SDN BHD</t>
  </si>
  <si>
    <t>5 STAFF IN ATTENDANCE</t>
  </si>
  <si>
    <t>2 STAFF VIP/DRINK SERVER</t>
  </si>
  <si>
    <t>V2018/215</t>
  </si>
  <si>
    <t>PGTEFT3021</t>
  </si>
  <si>
    <t>RISING ONE MEDIA SDN BHD</t>
  </si>
  <si>
    <t>CINEMATOGRAPHER CUM DJI RONIN OPERATOR</t>
  </si>
  <si>
    <t>CINEMATOGRAPHER CUM DRONE OPERATOR</t>
  </si>
  <si>
    <t>PRODUCTION ASSISTANT</t>
  </si>
  <si>
    <t>V2018/220</t>
  </si>
  <si>
    <t>PGTEFT3026</t>
  </si>
  <si>
    <t>ST JOHN AMBULANS MALAYSIA</t>
  </si>
  <si>
    <t>AMBULANCE FOR 2 DAYS</t>
  </si>
  <si>
    <t>FIRST AIDER FOR 2 DAYS</t>
  </si>
  <si>
    <t>V2018/223</t>
  </si>
  <si>
    <t>PGTEFT3029</t>
  </si>
  <si>
    <t>TOI TOI SERVICES SDN BHD</t>
  </si>
  <si>
    <t>RENTAL OF MOBILE TOILET 7UNIT-24/2-25/2</t>
  </si>
  <si>
    <t>V2018/227</t>
  </si>
  <si>
    <t>PGTEFT3033</t>
  </si>
  <si>
    <t>CHEAH HOCK LYE</t>
  </si>
  <si>
    <t>INSTALL BUNTING ROAD PADANG POLO-79PCS</t>
  </si>
  <si>
    <t>INSTALL BANNERS ROUND PADANG POLO-9PCS</t>
  </si>
  <si>
    <t>V2018/233</t>
  </si>
  <si>
    <t>688161</t>
  </si>
  <si>
    <t>SUPER SPARKS SPECIAL EFFECTS</t>
  </si>
  <si>
    <t>FIREWORKS 3MINUTES ON 24/02/18</t>
  </si>
  <si>
    <t>V2018/242</t>
  </si>
  <si>
    <t>PGTEFT3044</t>
  </si>
  <si>
    <t>HAZE CHACKO EVENTS</t>
  </si>
  <si>
    <t>EVENT EMCEE ON 24/2-25/2/18</t>
  </si>
  <si>
    <t>V2018/247</t>
  </si>
  <si>
    <t>PGTEFT3049</t>
  </si>
  <si>
    <t>MARZIAH BINTI MOHAMED MUKHTAR</t>
  </si>
  <si>
    <t>EMCEE SERVICE ON 23/2/18 @ BUTTERWORTH</t>
  </si>
  <si>
    <t>V2018/296</t>
  </si>
  <si>
    <t>PGTEFT3078</t>
  </si>
  <si>
    <t>CAROLYN OOI AI CHOO</t>
  </si>
  <si>
    <t>LAUNCH OF THE PATH EMCEE SERVICE-21/12</t>
  </si>
  <si>
    <t>HOST SERVICE FR HAB ON 24&amp;25/2</t>
  </si>
  <si>
    <t>HOST SERVICE FR POP UP HAB ON 22/2</t>
  </si>
  <si>
    <t>HOST SERVICE FR POP UP HAB ON 23/2</t>
  </si>
  <si>
    <t>V2018/275</t>
  </si>
  <si>
    <t>DR ADV</t>
  </si>
  <si>
    <t>SIEW PING - MANDARIN RADIO ADS</t>
  </si>
  <si>
    <t>RE-RECORDING</t>
  </si>
  <si>
    <t>V2018/340</t>
  </si>
  <si>
    <t>688185</t>
  </si>
  <si>
    <t>4TH PAYMENT FOR PENANG HAB</t>
  </si>
  <si>
    <t>(-) PUBLIC TETHERED RIDE</t>
  </si>
  <si>
    <t>(-) VIP TETHERED RIDE</t>
  </si>
  <si>
    <t>(-) COLD INFLATION</t>
  </si>
  <si>
    <t>(-) INFLATABLES</t>
  </si>
  <si>
    <t>ADDITIONAL SPECIAL SHAPE HAB</t>
  </si>
  <si>
    <t>TRANSPORTATION CHARGES</t>
  </si>
  <si>
    <t>BANNER ON ENVELOPE</t>
  </si>
  <si>
    <t>INSURANCE</t>
  </si>
  <si>
    <t>V2018/374</t>
  </si>
  <si>
    <t>PGTEFT3147</t>
  </si>
  <si>
    <t>BLACK COLLAR T-SHIRT-50PCS</t>
  </si>
  <si>
    <t>V2018/446</t>
  </si>
  <si>
    <t>688203</t>
  </si>
  <si>
    <t>SUPPLY OF ADDITIONAL CANOPY,TABLES,CHAIR</t>
  </si>
  <si>
    <t>V2018/447</t>
  </si>
  <si>
    <t>688204</t>
  </si>
  <si>
    <t>TLM EVENT SDN BHD</t>
  </si>
  <si>
    <t>BUSKER PERFORMANCE</t>
  </si>
  <si>
    <t>CLOWN APPEARANCE</t>
  </si>
  <si>
    <t>LAUNCHING GIMMICK</t>
  </si>
  <si>
    <t>SOUVENIRS</t>
  </si>
  <si>
    <t>OPENING PERFORMANCE</t>
  </si>
  <si>
    <t>CREW</t>
  </si>
  <si>
    <t>ORCHESTRA MUSIC PERFORMANCE</t>
  </si>
  <si>
    <t>PA SYSTEM FOR POP UP BALLOON</t>
  </si>
  <si>
    <t>ZUMBA</t>
  </si>
  <si>
    <t>PARK ROYAL PA SYSTEM</t>
  </si>
  <si>
    <t>DEWAN HAJI AHMAD BAHDAWI PA SYSTEM</t>
  </si>
  <si>
    <t>EMCEE AT CHEAH KONGSI</t>
  </si>
  <si>
    <t>PELAKA FOR COLOUR PAPERCRAFT HAB</t>
  </si>
  <si>
    <t>TRANSPORTATION FOR PAPERCRAFT HAB</t>
  </si>
  <si>
    <t>V2018/448</t>
  </si>
  <si>
    <t>SIEW PING - PURCHASE OF PLAGUE FOR HAB</t>
  </si>
  <si>
    <t>PARTNERS</t>
  </si>
  <si>
    <t>V2018/561</t>
  </si>
  <si>
    <t>PGTEFT3285</t>
  </si>
  <si>
    <t>TWO PRO PRINTS SERVICES</t>
  </si>
  <si>
    <t>HAB INVITATION CARD, VIP CARDS, FREE RIDE &amp; NIGHT GLOW</t>
  </si>
  <si>
    <t>Caricature</t>
  </si>
  <si>
    <t>AKA</t>
  </si>
  <si>
    <t>Sposorship</t>
  </si>
  <si>
    <t>Canopy</t>
  </si>
  <si>
    <t xml:space="preserve">PA System </t>
  </si>
  <si>
    <t>Shuttle</t>
  </si>
  <si>
    <t>Lanyard</t>
  </si>
  <si>
    <t>Streamer/Banner</t>
  </si>
  <si>
    <t>Launching</t>
  </si>
  <si>
    <t>Others</t>
  </si>
  <si>
    <t>Bomba</t>
  </si>
  <si>
    <t>Rental of car park</t>
  </si>
  <si>
    <t>Dinner</t>
  </si>
  <si>
    <t>Food Catering</t>
  </si>
  <si>
    <t>Rela</t>
  </si>
  <si>
    <t>T-shirt</t>
  </si>
  <si>
    <t>Tea Reception</t>
  </si>
  <si>
    <t>Video/Photo</t>
  </si>
  <si>
    <t>Fireworks</t>
  </si>
  <si>
    <t>Emcee</t>
  </si>
  <si>
    <t>First Aid Service</t>
  </si>
  <si>
    <t>Mobile Toilet</t>
  </si>
  <si>
    <t>TEA RECEPTION FOR 100 PAX on 24/2/18</t>
  </si>
  <si>
    <t>(-) Inflatables</t>
  </si>
  <si>
    <t>Radio Ads</t>
  </si>
  <si>
    <t>Performance</t>
  </si>
  <si>
    <t>Launching &amp; Opening Performance</t>
  </si>
  <si>
    <t>Plague</t>
  </si>
  <si>
    <t>Invitation Card</t>
  </si>
  <si>
    <t>Invitation Cards</t>
  </si>
  <si>
    <t>AKA - Add</t>
  </si>
  <si>
    <t>Sales</t>
  </si>
  <si>
    <t>Mini</t>
  </si>
  <si>
    <t>Pre-event - Refreshment</t>
  </si>
  <si>
    <t>Pre-event - Emcee</t>
  </si>
  <si>
    <t>Pre-event - PA</t>
  </si>
  <si>
    <t>Pre-event - Performance</t>
  </si>
  <si>
    <t xml:space="preserve">Pre-event - PA </t>
  </si>
  <si>
    <t>Pre-event - Rent</t>
  </si>
  <si>
    <t>Pre-event - Pelaka Colour</t>
  </si>
  <si>
    <t>Pre-event - Transportation</t>
  </si>
  <si>
    <t xml:space="preserve">Pre-event </t>
  </si>
  <si>
    <t xml:space="preserve">Launching </t>
  </si>
  <si>
    <t>Transportation for paper balloon</t>
  </si>
  <si>
    <t>Rental of space</t>
  </si>
  <si>
    <t>Pelaka for paper balloon</t>
  </si>
  <si>
    <t>PA System</t>
  </si>
  <si>
    <t>Emcee Service</t>
  </si>
  <si>
    <t>Refreshment</t>
  </si>
  <si>
    <t>Pop-Up (Pre-event)</t>
  </si>
  <si>
    <t>Discussion with Boost</t>
  </si>
  <si>
    <t>Appreciation Dinner</t>
  </si>
  <si>
    <t>Streamers/Banners</t>
  </si>
  <si>
    <t>Radio Ads Recording</t>
  </si>
  <si>
    <t>Plague for partners</t>
  </si>
  <si>
    <t>Purchase of Warning Tape</t>
  </si>
  <si>
    <t>Printing</t>
  </si>
  <si>
    <t>Cinematographer cum Drone operator</t>
  </si>
  <si>
    <t>T-Shirt printing</t>
  </si>
  <si>
    <t>Shuttle Bus</t>
  </si>
  <si>
    <t>Rental of PMC Car Park</t>
  </si>
  <si>
    <t>Allowance for Rela</t>
  </si>
  <si>
    <t>Launching performances, souvenirs, flowers &amp; snacks for TYT</t>
  </si>
  <si>
    <t>First-Aid &amp; Ambulance</t>
  </si>
  <si>
    <t>Caricature for CNY Theme</t>
  </si>
  <si>
    <t>Canopy, Tables &amp; Chairs</t>
  </si>
  <si>
    <t>During Events</t>
  </si>
  <si>
    <t>Insurance</t>
  </si>
  <si>
    <t>Bsnner on Envelope</t>
  </si>
  <si>
    <t>Transportation Charges (for logistic in Penang)</t>
  </si>
  <si>
    <t>Additional Special Shape Balloon (inl. Air fare, appearace fees, transportation, crew &amp; accommodation)</t>
  </si>
  <si>
    <t>Additional Items :</t>
  </si>
  <si>
    <t>Grant Total</t>
  </si>
  <si>
    <t>Discount</t>
  </si>
  <si>
    <t>GST 6% (exclude air fare)</t>
  </si>
  <si>
    <t>Management fee 6%</t>
  </si>
  <si>
    <t>Fork Lift</t>
  </si>
  <si>
    <t>Van / Bus for pilot</t>
  </si>
  <si>
    <t>Driver allowance</t>
  </si>
  <si>
    <t>Balloon vehicle 4WD / 1 tonne lorry</t>
  </si>
  <si>
    <t>Light refreshment for all</t>
  </si>
  <si>
    <t>Command Centre and Equipment</t>
  </si>
  <si>
    <t>Airboss</t>
  </si>
  <si>
    <t>Accommodations</t>
  </si>
  <si>
    <t>Travelling Allowance</t>
  </si>
  <si>
    <t>Secretariat Crew</t>
  </si>
  <si>
    <t>Experienced Crew</t>
  </si>
  <si>
    <t>Balloon's gas</t>
  </si>
  <si>
    <t>Banner on balloon envelope</t>
  </si>
  <si>
    <t xml:space="preserve">Balloon display </t>
  </si>
  <si>
    <t>Tethered Hot Air Balloon (3 for Public &amp; 1 for VIP)</t>
  </si>
  <si>
    <t>Hot Air Balloon Rental (Local)</t>
  </si>
  <si>
    <t>Appearance Fees for Special Shape Balloon</t>
  </si>
  <si>
    <t>Freight Charges</t>
  </si>
  <si>
    <t>Air Fare</t>
  </si>
  <si>
    <t>10 Free Flying Balloon (International)</t>
  </si>
  <si>
    <t>Actual Amount (RM)</t>
  </si>
  <si>
    <t>Budget (RM)</t>
  </si>
  <si>
    <t>Description</t>
  </si>
  <si>
    <t>No.</t>
  </si>
  <si>
    <t>Launching of the Path (Pre-event)</t>
  </si>
  <si>
    <t xml:space="preserve">MINI HOT AIR BALLOON                    </t>
  </si>
  <si>
    <t>Date : 26/06/2018</t>
  </si>
  <si>
    <t>V2017/1093</t>
  </si>
  <si>
    <t>PGTEFT2800</t>
  </si>
  <si>
    <t>HG LIM ELECTRICAL ENGINEERING</t>
  </si>
  <si>
    <t>ELECTRICAL INSTAL FR HAB @ ESPLANADE</t>
  </si>
  <si>
    <t>Electric</t>
  </si>
  <si>
    <t>V2017/1095</t>
  </si>
  <si>
    <t>PGTEFT2801</t>
  </si>
  <si>
    <t>ELECTRCAL INSTAL-HAB@BUTERWORTH ART WALK</t>
  </si>
  <si>
    <t>V2017/1180</t>
  </si>
  <si>
    <t>PGTEFT2873</t>
  </si>
  <si>
    <t>BAMBOO CATERING (M) SDN BHD</t>
  </si>
  <si>
    <t>REFRESHEMENT FOR MINI HAB 21/12/2017</t>
  </si>
  <si>
    <t>CANOPY &amp; TABLE</t>
  </si>
  <si>
    <t>V2018/005</t>
  </si>
  <si>
    <t>PGTEFT2876</t>
  </si>
  <si>
    <t>ELEC INSTAL WORK-HAB@ESPLANADE-40% BAL</t>
  </si>
  <si>
    <t>V2018/012</t>
  </si>
  <si>
    <t>PGTEFT2883</t>
  </si>
  <si>
    <t>CREATHINK SOLUTIONS</t>
  </si>
  <si>
    <t>EMCEE FOR THE PATH LAUNCHING-28/12/17</t>
  </si>
  <si>
    <t>V2018/014</t>
  </si>
  <si>
    <t>PGTEFT2885</t>
  </si>
  <si>
    <t>DREAM ART CENTRE</t>
  </si>
  <si>
    <t>HEART SHAPE 3D SCULPTURE WITH FIBERGLASS</t>
  </si>
  <si>
    <t>Heart Shape</t>
  </si>
  <si>
    <t>V2018/045</t>
  </si>
  <si>
    <t>PGTEFT2915</t>
  </si>
  <si>
    <t>ELECTRICAL INSTALL FR HAB@BUTTERWORTH</t>
  </si>
  <si>
    <t>ELECTRICAL INSTALL FR HAB@ESPLANADE</t>
  </si>
  <si>
    <t>V2018/050</t>
  </si>
  <si>
    <t>688107</t>
  </si>
  <si>
    <t>TWO PRO PRINT SERVICES</t>
  </si>
  <si>
    <t>PRINT HAB PAPER BALLOON-5,000 PCS</t>
  </si>
  <si>
    <t>Paper balloon</t>
  </si>
  <si>
    <t>V2018/081</t>
  </si>
  <si>
    <t>PGTEFT2933</t>
  </si>
  <si>
    <t>PYT LAUNCHING THE PATH OF PG HAB FIESTA</t>
  </si>
  <si>
    <t>Electrical Installation for the Path</t>
  </si>
  <si>
    <t>Emcee for Launching of the Path - Island</t>
  </si>
  <si>
    <t>Emcee for Launching of the Path - Bw</t>
  </si>
  <si>
    <t>Heart Shape 3D Sculpture</t>
  </si>
  <si>
    <t>Launching of the Path</t>
  </si>
  <si>
    <t>Printing of Pape Balloon</t>
  </si>
  <si>
    <t>(-) Public Tethered Ride</t>
  </si>
  <si>
    <t>(-) Vip Tethered Ride</t>
  </si>
  <si>
    <t>(-) Cold Inflation</t>
  </si>
  <si>
    <t>Sponsoship - IJM</t>
  </si>
  <si>
    <t>Sponsoship - Boost</t>
  </si>
  <si>
    <t>Expenditure :</t>
  </si>
  <si>
    <t>Income :</t>
  </si>
  <si>
    <t xml:space="preserve">Total </t>
  </si>
  <si>
    <t>Total Additional items</t>
  </si>
  <si>
    <t>Total Expenditure during Events</t>
  </si>
  <si>
    <t>Total Expenditure for Printing</t>
  </si>
  <si>
    <t>Total Expenditure for Others</t>
  </si>
  <si>
    <t>Total Expenditure for Pop-Up Event</t>
  </si>
  <si>
    <t>Total Expenditure for The Path Event</t>
  </si>
  <si>
    <t xml:space="preserve">(-) Income </t>
  </si>
  <si>
    <t>Net Expenditure for HAB 2018</t>
  </si>
  <si>
    <t>Grant Total Expenditure for HAB 2018 (Before income)</t>
  </si>
  <si>
    <t>(-) Booth rental income (60%)</t>
  </si>
  <si>
    <t>Hot Air Balloon Fiesta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</si>
</sst>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10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sz val="14"/>
      <color theme="1"/>
      <name val="Century Gothic"/>
      <family val="2"/>
    </font>
    <font>
      <b/>
      <sz val="14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0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0" fontId="0" fillId="0" borderId="0" xfId="0" applyBorder="1"/>
    <xf numFmtId="14" fontId="0" fillId="0" borderId="0" xfId="0" applyNumberFormat="1" applyBorder="1"/>
    <xf numFmtId="49" fontId="0" fillId="0" borderId="0" xfId="0" applyNumberFormat="1" applyFill="1" applyBorder="1"/>
    <xf numFmtId="43" fontId="0" fillId="0" borderId="0" xfId="1" applyFont="1" applyBorder="1"/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43" fontId="0" fillId="2" borderId="0" xfId="1" applyFont="1" applyFill="1"/>
    <xf numFmtId="0" fontId="5" fillId="0" borderId="0" xfId="2" applyFont="1" applyAlignment="1">
      <alignment vertical="center"/>
    </xf>
    <xf numFmtId="43" fontId="5" fillId="0" borderId="0" xfId="3" applyFont="1" applyAlignment="1">
      <alignment vertical="center"/>
    </xf>
    <xf numFmtId="0" fontId="6" fillId="0" borderId="0" xfId="2" applyFont="1" applyAlignment="1">
      <alignment vertical="center"/>
    </xf>
    <xf numFmtId="43" fontId="5" fillId="0" borderId="2" xfId="3" applyFont="1" applyBorder="1" applyAlignment="1">
      <alignment vertical="center"/>
    </xf>
    <xf numFmtId="43" fontId="7" fillId="0" borderId="2" xfId="3" applyFont="1" applyBorder="1" applyAlignment="1">
      <alignment vertical="center"/>
    </xf>
    <xf numFmtId="0" fontId="6" fillId="0" borderId="0" xfId="2" applyFont="1" applyAlignment="1">
      <alignment horizontal="center" vertical="center"/>
    </xf>
    <xf numFmtId="43" fontId="6" fillId="0" borderId="2" xfId="3" applyFont="1" applyBorder="1" applyAlignment="1">
      <alignment vertical="center"/>
    </xf>
    <xf numFmtId="43" fontId="6" fillId="0" borderId="0" xfId="3" applyFont="1" applyAlignment="1">
      <alignment horizontal="center" vertical="center"/>
    </xf>
    <xf numFmtId="43" fontId="6" fillId="0" borderId="0" xfId="3" applyFont="1" applyAlignment="1">
      <alignment horizontal="center" vertical="center" wrapText="1"/>
    </xf>
    <xf numFmtId="43" fontId="6" fillId="0" borderId="0" xfId="3" applyFont="1" applyAlignment="1">
      <alignment horizontal="center" vertical="center"/>
    </xf>
    <xf numFmtId="0" fontId="8" fillId="0" borderId="0" xfId="2" applyFont="1" applyAlignment="1">
      <alignment vertical="center"/>
    </xf>
    <xf numFmtId="43" fontId="8" fillId="0" borderId="0" xfId="3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49" fontId="0" fillId="0" borderId="0" xfId="0" applyNumberFormat="1" applyFill="1" applyBorder="1"/>
    <xf numFmtId="43" fontId="6" fillId="0" borderId="0" xfId="3" applyFont="1" applyAlignment="1">
      <alignment horizontal="left" vertical="center"/>
    </xf>
    <xf numFmtId="43" fontId="6" fillId="0" borderId="0" xfId="3" applyFont="1" applyAlignment="1">
      <alignment horizontal="left" vertical="center" wrapText="1"/>
    </xf>
    <xf numFmtId="43" fontId="5" fillId="0" borderId="0" xfId="3" applyFont="1" applyBorder="1" applyAlignment="1">
      <alignment vertical="center"/>
    </xf>
    <xf numFmtId="43" fontId="6" fillId="0" borderId="0" xfId="3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5" fillId="0" borderId="0" xfId="2" applyFont="1" applyAlignment="1">
      <alignment vertical="center" wrapText="1"/>
    </xf>
    <xf numFmtId="0" fontId="6" fillId="3" borderId="0" xfId="2" applyFont="1" applyFill="1" applyAlignment="1">
      <alignment vertical="center"/>
    </xf>
    <xf numFmtId="43" fontId="6" fillId="3" borderId="0" xfId="3" applyFont="1" applyFill="1" applyBorder="1" applyAlignment="1">
      <alignment vertical="center"/>
    </xf>
    <xf numFmtId="43" fontId="5" fillId="3" borderId="0" xfId="3" applyFont="1" applyFill="1" applyBorder="1" applyAlignment="1">
      <alignment vertical="center"/>
    </xf>
    <xf numFmtId="43" fontId="5" fillId="3" borderId="0" xfId="3" applyFont="1" applyFill="1" applyAlignment="1">
      <alignment vertical="center"/>
    </xf>
    <xf numFmtId="43" fontId="6" fillId="3" borderId="0" xfId="3" applyFont="1" applyFill="1" applyAlignment="1">
      <alignment vertical="center"/>
    </xf>
    <xf numFmtId="43" fontId="6" fillId="0" borderId="1" xfId="3" applyFont="1" applyBorder="1" applyAlignment="1">
      <alignment vertical="center"/>
    </xf>
    <xf numFmtId="43" fontId="6" fillId="0" borderId="0" xfId="3" applyFont="1" applyBorder="1" applyAlignment="1">
      <alignment horizontal="left" vertical="center" wrapText="1"/>
    </xf>
    <xf numFmtId="43" fontId="6" fillId="0" borderId="3" xfId="3" applyFont="1" applyBorder="1" applyAlignment="1">
      <alignment horizontal="left" vertical="center" wrapText="1"/>
    </xf>
    <xf numFmtId="43" fontId="5" fillId="0" borderId="0" xfId="2" applyNumberFormat="1" applyFont="1" applyAlignment="1">
      <alignment vertical="center"/>
    </xf>
    <xf numFmtId="43" fontId="6" fillId="0" borderId="0" xfId="3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</cellXfs>
  <cellStyles count="4">
    <cellStyle name="Comma" xfId="1" builtinId="3"/>
    <cellStyle name="Comma 2" xfId="3" xr:uid="{9D55A5E6-D39C-47FA-B6A0-906C17ABB561}"/>
    <cellStyle name="Normal" xfId="0" builtinId="0" customBuiltin="1"/>
    <cellStyle name="Normal 2" xfId="2" xr:uid="{132BF586-7539-4326-A06C-61E7D05D00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497C0-75EC-4873-8439-205EAE311097}">
  <dimension ref="A1:G111"/>
  <sheetViews>
    <sheetView tabSelected="1" topLeftCell="A28" zoomScale="85" zoomScaleNormal="85" workbookViewId="0">
      <selection activeCell="E39" sqref="E39"/>
    </sheetView>
  </sheetViews>
  <sheetFormatPr defaultRowHeight="16.5" x14ac:dyDescent="0.15"/>
  <cols>
    <col min="1" max="1" width="7.875" style="23" customWidth="1"/>
    <col min="2" max="2" width="55.75" style="23" customWidth="1"/>
    <col min="3" max="3" width="15.5" style="24" customWidth="1"/>
    <col min="4" max="4" width="12.875" style="24" customWidth="1"/>
    <col min="5" max="5" width="16.625" style="24" customWidth="1"/>
    <col min="6" max="6" width="18" style="23" customWidth="1"/>
    <col min="7" max="7" width="10.375" style="23" bestFit="1" customWidth="1"/>
    <col min="8" max="16384" width="9" style="23"/>
  </cols>
  <sheetData>
    <row r="1" spans="1:6" s="33" customFormat="1" ht="18" x14ac:dyDescent="0.15">
      <c r="A1" s="35" t="s">
        <v>362</v>
      </c>
      <c r="C1" s="34"/>
      <c r="D1" s="34"/>
      <c r="E1" s="34"/>
    </row>
    <row r="3" spans="1:6" s="28" customFormat="1" ht="30.75" customHeight="1" x14ac:dyDescent="0.15">
      <c r="A3" s="28" t="s">
        <v>297</v>
      </c>
      <c r="B3" s="28" t="s">
        <v>296</v>
      </c>
      <c r="C3" s="62" t="s">
        <v>295</v>
      </c>
      <c r="D3" s="62"/>
      <c r="E3" s="31" t="s">
        <v>294</v>
      </c>
      <c r="F3" s="30"/>
    </row>
    <row r="4" spans="1:6" s="28" customFormat="1" ht="18.75" customHeight="1" x14ac:dyDescent="0.15">
      <c r="B4" s="36" t="s">
        <v>350</v>
      </c>
      <c r="C4" s="47"/>
      <c r="D4" s="47"/>
      <c r="E4" s="48"/>
      <c r="F4" s="30"/>
    </row>
    <row r="5" spans="1:6" s="28" customFormat="1" ht="18.75" customHeight="1" x14ac:dyDescent="0.15">
      <c r="B5" s="36"/>
      <c r="C5" s="47"/>
      <c r="D5" s="47"/>
      <c r="E5" s="48"/>
      <c r="F5" s="30"/>
    </row>
    <row r="6" spans="1:6" s="28" customFormat="1" ht="18.75" customHeight="1" x14ac:dyDescent="0.15">
      <c r="A6" s="28">
        <v>1</v>
      </c>
      <c r="B6" s="36" t="s">
        <v>347</v>
      </c>
      <c r="C6" s="47"/>
      <c r="D6" s="47"/>
      <c r="E6" s="48"/>
      <c r="F6" s="30"/>
    </row>
    <row r="7" spans="1:6" s="28" customFormat="1" ht="18.75" customHeight="1" x14ac:dyDescent="0.15">
      <c r="A7" s="28">
        <v>2</v>
      </c>
      <c r="B7" s="36" t="s">
        <v>348</v>
      </c>
      <c r="C7" s="47"/>
      <c r="D7" s="47"/>
      <c r="E7" s="48"/>
      <c r="F7" s="30"/>
    </row>
    <row r="8" spans="1:6" s="28" customFormat="1" ht="18.75" customHeight="1" x14ac:dyDescent="0.15">
      <c r="A8" s="28">
        <v>3</v>
      </c>
      <c r="B8" s="36" t="s">
        <v>344</v>
      </c>
      <c r="C8" s="47"/>
      <c r="D8" s="47"/>
      <c r="E8" s="48"/>
      <c r="F8" s="30"/>
    </row>
    <row r="9" spans="1:6" s="28" customFormat="1" ht="18.75" customHeight="1" x14ac:dyDescent="0.15">
      <c r="A9" s="28">
        <v>4</v>
      </c>
      <c r="B9" s="36" t="s">
        <v>345</v>
      </c>
      <c r="C9" s="47"/>
      <c r="D9" s="47"/>
      <c r="E9" s="48"/>
      <c r="F9" s="30"/>
    </row>
    <row r="10" spans="1:6" s="28" customFormat="1" ht="18.75" customHeight="1" x14ac:dyDescent="0.15">
      <c r="A10" s="28">
        <v>5</v>
      </c>
      <c r="B10" s="36" t="s">
        <v>346</v>
      </c>
      <c r="C10" s="47"/>
      <c r="D10" s="47"/>
      <c r="E10" s="48"/>
      <c r="F10" s="30"/>
    </row>
    <row r="11" spans="1:6" s="28" customFormat="1" ht="18.75" customHeight="1" x14ac:dyDescent="0.15">
      <c r="A11" s="28">
        <v>6</v>
      </c>
      <c r="B11" s="36" t="s">
        <v>221</v>
      </c>
      <c r="C11" s="47"/>
      <c r="D11" s="47"/>
      <c r="E11" s="59"/>
      <c r="F11" s="30"/>
    </row>
    <row r="12" spans="1:6" s="28" customFormat="1" ht="18.75" customHeight="1" x14ac:dyDescent="0.15">
      <c r="A12" s="28">
        <v>7</v>
      </c>
      <c r="B12" s="36" t="s">
        <v>361</v>
      </c>
      <c r="C12" s="47"/>
      <c r="D12" s="47"/>
      <c r="E12" s="59"/>
      <c r="F12" s="32"/>
    </row>
    <row r="13" spans="1:6" s="28" customFormat="1" ht="18.75" customHeight="1" x14ac:dyDescent="0.15">
      <c r="B13" s="36"/>
      <c r="C13" s="47"/>
      <c r="D13" s="47"/>
      <c r="E13" s="60">
        <f>SUM(E6:E12)</f>
        <v>0</v>
      </c>
      <c r="F13" s="30"/>
    </row>
    <row r="14" spans="1:6" s="28" customFormat="1" ht="18.75" customHeight="1" x14ac:dyDescent="0.15">
      <c r="B14" s="36" t="s">
        <v>349</v>
      </c>
      <c r="C14" s="47"/>
      <c r="D14" s="47"/>
      <c r="E14" s="48"/>
      <c r="F14" s="30"/>
    </row>
    <row r="15" spans="1:6" s="28" customFormat="1" ht="18.75" customHeight="1" x14ac:dyDescent="0.15">
      <c r="B15" s="36"/>
      <c r="C15" s="47"/>
      <c r="D15" s="47"/>
      <c r="E15" s="48"/>
      <c r="F15" s="30"/>
    </row>
    <row r="16" spans="1:6" ht="18" customHeight="1" x14ac:dyDescent="0.15">
      <c r="A16" s="28">
        <v>1</v>
      </c>
      <c r="B16" s="25" t="s">
        <v>293</v>
      </c>
      <c r="C16" s="49"/>
      <c r="D16" s="49"/>
      <c r="E16" s="49"/>
    </row>
    <row r="17" spans="1:5" ht="18" customHeight="1" x14ac:dyDescent="0.15">
      <c r="A17" s="28"/>
      <c r="B17" s="23" t="s">
        <v>292</v>
      </c>
      <c r="C17" s="49"/>
      <c r="D17" s="49"/>
      <c r="E17" s="49"/>
    </row>
    <row r="18" spans="1:5" ht="18" customHeight="1" x14ac:dyDescent="0.15">
      <c r="A18" s="28"/>
      <c r="B18" s="23" t="s">
        <v>291</v>
      </c>
      <c r="C18" s="49"/>
      <c r="D18" s="49"/>
      <c r="E18" s="49"/>
    </row>
    <row r="19" spans="1:5" ht="18" customHeight="1" x14ac:dyDescent="0.15">
      <c r="A19" s="28"/>
      <c r="B19" s="23" t="s">
        <v>290</v>
      </c>
      <c r="C19" s="26"/>
      <c r="D19" s="50">
        <f>SUM(C17:C19)</f>
        <v>0</v>
      </c>
      <c r="E19" s="50">
        <v>180000</v>
      </c>
    </row>
    <row r="20" spans="1:5" ht="18" customHeight="1" x14ac:dyDescent="0.15">
      <c r="A20" s="28"/>
      <c r="C20" s="49"/>
      <c r="D20" s="49"/>
      <c r="E20" s="49"/>
    </row>
    <row r="21" spans="1:5" ht="18" customHeight="1" x14ac:dyDescent="0.15">
      <c r="A21" s="28">
        <v>2</v>
      </c>
      <c r="B21" s="25" t="s">
        <v>289</v>
      </c>
      <c r="C21" s="49"/>
      <c r="D21" s="49"/>
      <c r="E21" s="49"/>
    </row>
    <row r="22" spans="1:5" ht="18" customHeight="1" x14ac:dyDescent="0.15">
      <c r="A22" s="28"/>
      <c r="B22" s="23" t="s">
        <v>288</v>
      </c>
      <c r="C22" s="49"/>
      <c r="D22" s="49"/>
      <c r="E22" s="49"/>
    </row>
    <row r="23" spans="1:5" ht="18" customHeight="1" x14ac:dyDescent="0.15">
      <c r="A23" s="28"/>
      <c r="B23" s="23" t="s">
        <v>287</v>
      </c>
      <c r="C23" s="49"/>
      <c r="D23" s="49"/>
      <c r="E23" s="49"/>
    </row>
    <row r="24" spans="1:5" ht="18" customHeight="1" x14ac:dyDescent="0.15">
      <c r="A24" s="28"/>
      <c r="B24" s="23" t="s">
        <v>286</v>
      </c>
      <c r="C24" s="26"/>
      <c r="D24" s="50">
        <f>SUM(C22:C24)</f>
        <v>0</v>
      </c>
      <c r="E24" s="50">
        <v>112000</v>
      </c>
    </row>
    <row r="25" spans="1:5" ht="18" customHeight="1" x14ac:dyDescent="0.15">
      <c r="A25" s="28"/>
      <c r="C25" s="49"/>
      <c r="D25" s="49"/>
      <c r="E25" s="49"/>
    </row>
    <row r="26" spans="1:5" ht="18" customHeight="1" x14ac:dyDescent="0.15">
      <c r="A26" s="28">
        <v>3</v>
      </c>
      <c r="B26" s="25" t="s">
        <v>207</v>
      </c>
      <c r="C26" s="49"/>
      <c r="D26" s="49"/>
      <c r="E26" s="49"/>
    </row>
    <row r="27" spans="1:5" ht="18" customHeight="1" x14ac:dyDescent="0.15">
      <c r="A27" s="28"/>
      <c r="B27" s="23" t="s">
        <v>285</v>
      </c>
      <c r="C27" s="49">
        <v>45000</v>
      </c>
      <c r="D27" s="49"/>
      <c r="E27" s="49"/>
    </row>
    <row r="28" spans="1:5" x14ac:dyDescent="0.15">
      <c r="A28" s="28"/>
      <c r="B28" s="23" t="s">
        <v>284</v>
      </c>
      <c r="C28" s="49">
        <v>42000</v>
      </c>
      <c r="D28" s="49"/>
      <c r="E28" s="49"/>
    </row>
    <row r="29" spans="1:5" x14ac:dyDescent="0.15">
      <c r="A29" s="28"/>
      <c r="B29" s="23" t="s">
        <v>283</v>
      </c>
      <c r="C29" s="49">
        <v>18000</v>
      </c>
      <c r="D29" s="49"/>
      <c r="E29" s="49"/>
    </row>
    <row r="30" spans="1:5" x14ac:dyDescent="0.15">
      <c r="A30" s="28"/>
      <c r="B30" s="23" t="s">
        <v>282</v>
      </c>
      <c r="C30" s="49">
        <v>15000</v>
      </c>
      <c r="D30" s="49"/>
      <c r="E30" s="49"/>
    </row>
    <row r="31" spans="1:5" x14ac:dyDescent="0.15">
      <c r="A31" s="28"/>
      <c r="B31" s="23" t="s">
        <v>281</v>
      </c>
      <c r="C31" s="49">
        <v>60000</v>
      </c>
      <c r="D31" s="49"/>
      <c r="E31" s="49"/>
    </row>
    <row r="32" spans="1:5" x14ac:dyDescent="0.15">
      <c r="A32" s="28"/>
      <c r="B32" s="23" t="s">
        <v>280</v>
      </c>
      <c r="C32" s="49">
        <v>10000</v>
      </c>
      <c r="D32" s="49"/>
      <c r="E32" s="49"/>
    </row>
    <row r="33" spans="1:5" x14ac:dyDescent="0.15">
      <c r="A33" s="28"/>
      <c r="B33" s="23" t="s">
        <v>279</v>
      </c>
      <c r="C33" s="49">
        <v>35000</v>
      </c>
      <c r="D33" s="49"/>
      <c r="E33" s="49"/>
    </row>
    <row r="34" spans="1:5" x14ac:dyDescent="0.15">
      <c r="A34" s="28"/>
      <c r="B34" s="23" t="s">
        <v>265</v>
      </c>
      <c r="C34" s="49">
        <v>5000</v>
      </c>
      <c r="D34" s="49"/>
      <c r="E34" s="49"/>
    </row>
    <row r="35" spans="1:5" x14ac:dyDescent="0.15">
      <c r="A35" s="28"/>
      <c r="B35" s="23" t="s">
        <v>278</v>
      </c>
      <c r="C35" s="49">
        <v>10500</v>
      </c>
      <c r="D35" s="49"/>
      <c r="E35" s="49"/>
    </row>
    <row r="36" spans="1:5" x14ac:dyDescent="0.15">
      <c r="A36" s="28"/>
      <c r="B36" s="23" t="s">
        <v>277</v>
      </c>
      <c r="C36" s="49">
        <v>27000</v>
      </c>
      <c r="D36" s="49"/>
      <c r="E36" s="49"/>
    </row>
    <row r="37" spans="1:5" x14ac:dyDescent="0.15">
      <c r="A37" s="28"/>
      <c r="B37" s="23" t="s">
        <v>276</v>
      </c>
      <c r="C37" s="49">
        <v>8100</v>
      </c>
      <c r="D37" s="49"/>
      <c r="E37" s="49"/>
    </row>
    <row r="38" spans="1:5" x14ac:dyDescent="0.15">
      <c r="A38" s="28"/>
      <c r="B38" s="23" t="s">
        <v>275</v>
      </c>
      <c r="C38" s="49">
        <v>5100</v>
      </c>
      <c r="D38" s="50"/>
      <c r="E38" s="49"/>
    </row>
    <row r="39" spans="1:5" x14ac:dyDescent="0.15">
      <c r="A39" s="28"/>
      <c r="B39" s="23" t="s">
        <v>274</v>
      </c>
      <c r="C39" s="26">
        <v>3000</v>
      </c>
      <c r="D39" s="29">
        <f>SUM(C27:C39)</f>
        <v>283700</v>
      </c>
      <c r="E39" s="29">
        <v>283700</v>
      </c>
    </row>
    <row r="40" spans="1:5" s="25" customFormat="1" ht="18" customHeight="1" x14ac:dyDescent="0.15">
      <c r="A40" s="28"/>
      <c r="B40" s="25" t="s">
        <v>351</v>
      </c>
      <c r="C40" s="51"/>
      <c r="D40" s="50">
        <f>SUM(D16:D39)</f>
        <v>283700</v>
      </c>
      <c r="E40" s="50">
        <f>SUM(E16:E39)</f>
        <v>575700</v>
      </c>
    </row>
    <row r="41" spans="1:5" x14ac:dyDescent="0.15">
      <c r="A41" s="28"/>
      <c r="C41" s="49"/>
      <c r="D41" s="49"/>
      <c r="E41" s="49"/>
    </row>
    <row r="42" spans="1:5" x14ac:dyDescent="0.15">
      <c r="A42" s="28">
        <v>4</v>
      </c>
      <c r="B42" s="23" t="s">
        <v>273</v>
      </c>
      <c r="C42" s="49"/>
      <c r="D42" s="49">
        <f>D40*6%</f>
        <v>17022</v>
      </c>
      <c r="E42" s="49">
        <v>34542</v>
      </c>
    </row>
    <row r="43" spans="1:5" x14ac:dyDescent="0.15">
      <c r="A43" s="28">
        <v>5</v>
      </c>
      <c r="B43" s="23" t="s">
        <v>272</v>
      </c>
      <c r="C43" s="49"/>
      <c r="D43" s="49">
        <v>33015</v>
      </c>
      <c r="E43" s="49">
        <v>33015</v>
      </c>
    </row>
    <row r="44" spans="1:5" x14ac:dyDescent="0.15">
      <c r="A44" s="28"/>
      <c r="B44" s="23" t="s">
        <v>271</v>
      </c>
      <c r="C44" s="49"/>
      <c r="D44" s="27">
        <v>-1461</v>
      </c>
      <c r="E44" s="27">
        <v>-1461</v>
      </c>
    </row>
    <row r="45" spans="1:5" s="25" customFormat="1" ht="18.75" customHeight="1" x14ac:dyDescent="0.15">
      <c r="B45" s="53" t="s">
        <v>270</v>
      </c>
      <c r="C45" s="54"/>
      <c r="D45" s="54">
        <f>SUM(D40:D44)</f>
        <v>332276</v>
      </c>
      <c r="E45" s="54">
        <f>SUM(E40:E44)</f>
        <v>641796</v>
      </c>
    </row>
    <row r="46" spans="1:5" x14ac:dyDescent="0.15">
      <c r="A46" s="25"/>
      <c r="C46" s="49"/>
      <c r="D46" s="49"/>
      <c r="E46" s="49"/>
    </row>
    <row r="47" spans="1:5" x14ac:dyDescent="0.15">
      <c r="A47" s="28">
        <v>7</v>
      </c>
      <c r="B47" s="25" t="s">
        <v>269</v>
      </c>
      <c r="C47" s="49"/>
      <c r="D47" s="49"/>
      <c r="E47" s="49"/>
    </row>
    <row r="48" spans="1:5" ht="33" x14ac:dyDescent="0.15">
      <c r="A48" s="28"/>
      <c r="B48" s="52" t="s">
        <v>268</v>
      </c>
      <c r="C48" s="49"/>
      <c r="D48" s="49">
        <v>58300</v>
      </c>
      <c r="E48" s="49">
        <v>58300</v>
      </c>
    </row>
    <row r="49" spans="1:5" x14ac:dyDescent="0.15">
      <c r="A49" s="28"/>
      <c r="B49" s="23" t="s">
        <v>267</v>
      </c>
      <c r="C49" s="49"/>
      <c r="D49" s="49">
        <v>50032</v>
      </c>
      <c r="E49" s="49">
        <v>50032</v>
      </c>
    </row>
    <row r="50" spans="1:5" x14ac:dyDescent="0.15">
      <c r="A50" s="28"/>
      <c r="B50" s="23" t="s">
        <v>266</v>
      </c>
      <c r="C50" s="49"/>
      <c r="D50" s="49">
        <v>4240</v>
      </c>
      <c r="E50" s="49">
        <v>4240</v>
      </c>
    </row>
    <row r="51" spans="1:5" x14ac:dyDescent="0.15">
      <c r="A51" s="28"/>
      <c r="B51" s="23" t="s">
        <v>265</v>
      </c>
      <c r="C51" s="49"/>
      <c r="D51" s="26">
        <v>1134.2</v>
      </c>
      <c r="E51" s="26">
        <v>1134.2</v>
      </c>
    </row>
    <row r="52" spans="1:5" x14ac:dyDescent="0.15">
      <c r="A52" s="28"/>
      <c r="B52" s="53" t="s">
        <v>352</v>
      </c>
      <c r="C52" s="55"/>
      <c r="D52" s="54">
        <f>SUM(D48:D51)</f>
        <v>113706.2</v>
      </c>
      <c r="E52" s="54">
        <f>SUM(E48:E51)</f>
        <v>113706.2</v>
      </c>
    </row>
    <row r="53" spans="1:5" x14ac:dyDescent="0.15">
      <c r="A53" s="28"/>
      <c r="C53" s="49"/>
      <c r="D53" s="49"/>
      <c r="E53" s="49"/>
    </row>
    <row r="54" spans="1:5" x14ac:dyDescent="0.15">
      <c r="A54" s="28">
        <v>8</v>
      </c>
      <c r="B54" s="25" t="s">
        <v>264</v>
      </c>
      <c r="C54" s="49"/>
      <c r="D54" s="49"/>
      <c r="E54" s="49"/>
    </row>
    <row r="55" spans="1:5" x14ac:dyDescent="0.15">
      <c r="A55" s="28"/>
      <c r="B55" s="23" t="s">
        <v>208</v>
      </c>
      <c r="E55" s="24">
        <v>1276</v>
      </c>
    </row>
    <row r="56" spans="1:5" x14ac:dyDescent="0.15">
      <c r="A56" s="28"/>
      <c r="B56" s="23" t="s">
        <v>263</v>
      </c>
      <c r="E56" s="24">
        <v>124338</v>
      </c>
    </row>
    <row r="57" spans="1:5" x14ac:dyDescent="0.15">
      <c r="A57" s="28"/>
      <c r="B57" s="23" t="s">
        <v>262</v>
      </c>
      <c r="E57" s="24">
        <v>500</v>
      </c>
    </row>
    <row r="58" spans="1:5" x14ac:dyDescent="0.15">
      <c r="A58" s="25"/>
      <c r="B58" s="23" t="s">
        <v>217</v>
      </c>
      <c r="E58" s="24">
        <v>5400</v>
      </c>
    </row>
    <row r="59" spans="1:5" x14ac:dyDescent="0.15">
      <c r="A59" s="28"/>
      <c r="B59" s="23" t="s">
        <v>216</v>
      </c>
      <c r="E59" s="24">
        <v>15900</v>
      </c>
    </row>
    <row r="60" spans="1:5" x14ac:dyDescent="0.15">
      <c r="A60" s="28"/>
      <c r="B60" s="23" t="s">
        <v>261</v>
      </c>
      <c r="E60" s="24">
        <v>4520</v>
      </c>
    </row>
    <row r="61" spans="1:5" x14ac:dyDescent="0.15">
      <c r="A61" s="28"/>
      <c r="B61" s="23" t="s">
        <v>211</v>
      </c>
      <c r="E61" s="24">
        <v>7000</v>
      </c>
    </row>
    <row r="62" spans="1:5" x14ac:dyDescent="0.15">
      <c r="A62" s="28"/>
      <c r="B62" s="23" t="s">
        <v>260</v>
      </c>
      <c r="E62" s="24">
        <v>18384.149999999998</v>
      </c>
    </row>
    <row r="63" spans="1:5" x14ac:dyDescent="0.15">
      <c r="A63" s="28"/>
      <c r="B63" s="23" t="s">
        <v>219</v>
      </c>
      <c r="E63" s="24">
        <v>9540</v>
      </c>
    </row>
    <row r="64" spans="1:5" x14ac:dyDescent="0.15">
      <c r="A64" s="28"/>
      <c r="B64" s="23" t="s">
        <v>244</v>
      </c>
      <c r="E64" s="24">
        <v>41300</v>
      </c>
    </row>
    <row r="65" spans="1:5" x14ac:dyDescent="0.15">
      <c r="A65" s="28"/>
      <c r="B65" s="23" t="s">
        <v>259</v>
      </c>
      <c r="E65" s="24">
        <v>30560</v>
      </c>
    </row>
    <row r="66" spans="1:5" x14ac:dyDescent="0.15">
      <c r="A66" s="28"/>
      <c r="B66" s="23" t="s">
        <v>258</v>
      </c>
      <c r="E66" s="24">
        <v>300</v>
      </c>
    </row>
    <row r="67" spans="1:5" x14ac:dyDescent="0.15">
      <c r="A67" s="28"/>
      <c r="B67" s="23" t="s">
        <v>257</v>
      </c>
      <c r="E67" s="24">
        <v>21545.09</v>
      </c>
    </row>
    <row r="68" spans="1:5" x14ac:dyDescent="0.15">
      <c r="A68" s="28"/>
      <c r="B68" s="23" t="s">
        <v>214</v>
      </c>
      <c r="E68" s="24">
        <v>3487.4</v>
      </c>
    </row>
    <row r="69" spans="1:5" x14ac:dyDescent="0.15">
      <c r="A69" s="28"/>
      <c r="B69" s="23" t="s">
        <v>256</v>
      </c>
      <c r="E69" s="24">
        <v>16522.22</v>
      </c>
    </row>
    <row r="70" spans="1:5" x14ac:dyDescent="0.15">
      <c r="A70" s="28"/>
      <c r="B70" s="23" t="s">
        <v>255</v>
      </c>
      <c r="E70" s="26">
        <v>5830</v>
      </c>
    </row>
    <row r="71" spans="1:5" x14ac:dyDescent="0.15">
      <c r="A71" s="28"/>
      <c r="B71" s="53" t="s">
        <v>353</v>
      </c>
      <c r="C71" s="56"/>
      <c r="D71" s="56"/>
      <c r="E71" s="57">
        <f>SUM(E55:E70)</f>
        <v>306402.86</v>
      </c>
    </row>
    <row r="72" spans="1:5" x14ac:dyDescent="0.15">
      <c r="A72" s="28"/>
    </row>
    <row r="73" spans="1:5" x14ac:dyDescent="0.15">
      <c r="A73" s="28">
        <v>9</v>
      </c>
      <c r="B73" s="25" t="s">
        <v>254</v>
      </c>
    </row>
    <row r="74" spans="1:5" x14ac:dyDescent="0.15">
      <c r="A74" s="28"/>
      <c r="B74" s="23" t="s">
        <v>226</v>
      </c>
      <c r="E74" s="24">
        <v>825.74</v>
      </c>
    </row>
    <row r="75" spans="1:5" x14ac:dyDescent="0.15">
      <c r="A75" s="28"/>
      <c r="B75" s="23" t="s">
        <v>204</v>
      </c>
      <c r="E75" s="24">
        <v>49.5</v>
      </c>
    </row>
    <row r="76" spans="1:5" x14ac:dyDescent="0.15">
      <c r="A76" s="28"/>
      <c r="B76" s="23" t="s">
        <v>253</v>
      </c>
      <c r="E76" s="24">
        <v>284</v>
      </c>
    </row>
    <row r="77" spans="1:5" x14ac:dyDescent="0.15">
      <c r="A77" s="28"/>
      <c r="B77" s="23" t="s">
        <v>252</v>
      </c>
      <c r="E77" s="24">
        <v>325</v>
      </c>
    </row>
    <row r="78" spans="1:5" x14ac:dyDescent="0.15">
      <c r="A78" s="28"/>
      <c r="B78" s="23" t="s">
        <v>251</v>
      </c>
      <c r="E78" s="24">
        <v>225</v>
      </c>
    </row>
    <row r="79" spans="1:5" x14ac:dyDescent="0.15">
      <c r="A79" s="28"/>
      <c r="B79" s="23" t="s">
        <v>250</v>
      </c>
      <c r="E79" s="26">
        <v>4839.8999999999996</v>
      </c>
    </row>
    <row r="80" spans="1:5" x14ac:dyDescent="0.15">
      <c r="A80" s="28"/>
      <c r="B80" s="53" t="s">
        <v>354</v>
      </c>
      <c r="C80" s="57"/>
      <c r="D80" s="57"/>
      <c r="E80" s="57">
        <f>SUM(E74:E79)</f>
        <v>6549.1399999999994</v>
      </c>
    </row>
    <row r="81" spans="1:5" x14ac:dyDescent="0.15">
      <c r="A81" s="28"/>
    </row>
    <row r="82" spans="1:5" x14ac:dyDescent="0.15">
      <c r="A82" s="28">
        <v>10</v>
      </c>
      <c r="B82" s="25" t="s">
        <v>207</v>
      </c>
    </row>
    <row r="83" spans="1:5" x14ac:dyDescent="0.15">
      <c r="A83" s="28"/>
      <c r="B83" s="23" t="s">
        <v>249</v>
      </c>
      <c r="E83" s="24">
        <v>699.55</v>
      </c>
    </row>
    <row r="84" spans="1:5" x14ac:dyDescent="0.15">
      <c r="A84" s="28"/>
      <c r="B84" s="23" t="s">
        <v>248</v>
      </c>
      <c r="E84" s="26">
        <v>20.7</v>
      </c>
    </row>
    <row r="85" spans="1:5" x14ac:dyDescent="0.15">
      <c r="A85" s="28"/>
      <c r="B85" s="53" t="s">
        <v>355</v>
      </c>
      <c r="C85" s="57"/>
      <c r="D85" s="57"/>
      <c r="E85" s="57">
        <f>SUM(E83:E84)</f>
        <v>720.25</v>
      </c>
    </row>
    <row r="86" spans="1:5" x14ac:dyDescent="0.15">
      <c r="A86" s="28"/>
    </row>
    <row r="87" spans="1:5" x14ac:dyDescent="0.15">
      <c r="A87" s="28">
        <v>11</v>
      </c>
      <c r="B87" s="25" t="s">
        <v>247</v>
      </c>
    </row>
    <row r="88" spans="1:5" x14ac:dyDescent="0.15">
      <c r="A88" s="28"/>
      <c r="B88" s="23" t="s">
        <v>246</v>
      </c>
      <c r="E88" s="24">
        <v>150</v>
      </c>
    </row>
    <row r="89" spans="1:5" x14ac:dyDescent="0.15">
      <c r="A89" s="28"/>
      <c r="B89" s="23" t="s">
        <v>245</v>
      </c>
      <c r="E89" s="24">
        <v>1144.5</v>
      </c>
    </row>
    <row r="90" spans="1:5" x14ac:dyDescent="0.15">
      <c r="A90" s="28"/>
      <c r="B90" s="23" t="s">
        <v>244</v>
      </c>
      <c r="E90" s="24">
        <v>1860.3</v>
      </c>
    </row>
    <row r="91" spans="1:5" x14ac:dyDescent="0.15">
      <c r="A91" s="28"/>
      <c r="B91" s="23" t="s">
        <v>243</v>
      </c>
      <c r="E91" s="24">
        <f>1575.6+94.536</f>
        <v>1670.136</v>
      </c>
    </row>
    <row r="92" spans="1:5" x14ac:dyDescent="0.15">
      <c r="A92" s="25"/>
      <c r="B92" s="23" t="s">
        <v>242</v>
      </c>
      <c r="E92" s="24">
        <v>500</v>
      </c>
    </row>
    <row r="93" spans="1:5" x14ac:dyDescent="0.15">
      <c r="A93" s="25"/>
      <c r="B93" s="23" t="s">
        <v>241</v>
      </c>
      <c r="E93" s="24">
        <f>416+24.96</f>
        <v>440.96</v>
      </c>
    </row>
    <row r="94" spans="1:5" x14ac:dyDescent="0.15">
      <c r="A94" s="25"/>
      <c r="B94" s="23" t="s">
        <v>223</v>
      </c>
      <c r="E94" s="26">
        <f>260+15.6</f>
        <v>275.60000000000002</v>
      </c>
    </row>
    <row r="95" spans="1:5" x14ac:dyDescent="0.15">
      <c r="A95" s="25"/>
      <c r="B95" s="53" t="s">
        <v>356</v>
      </c>
      <c r="C95" s="56"/>
      <c r="D95" s="56"/>
      <c r="E95" s="57">
        <f>SUM(E88:E94)</f>
        <v>6041.4960000000001</v>
      </c>
    </row>
    <row r="96" spans="1:5" x14ac:dyDescent="0.15">
      <c r="A96" s="25"/>
    </row>
    <row r="97" spans="1:7" x14ac:dyDescent="0.15">
      <c r="A97" s="28">
        <v>12</v>
      </c>
      <c r="B97" s="25" t="s">
        <v>298</v>
      </c>
    </row>
    <row r="98" spans="1:7" x14ac:dyDescent="0.15">
      <c r="A98" s="25"/>
      <c r="B98" s="23" t="s">
        <v>339</v>
      </c>
      <c r="E98" s="24">
        <v>300</v>
      </c>
    </row>
    <row r="99" spans="1:7" x14ac:dyDescent="0.15">
      <c r="A99" s="25"/>
      <c r="B99" s="23" t="s">
        <v>201</v>
      </c>
      <c r="E99" s="24">
        <v>2018.4</v>
      </c>
    </row>
    <row r="100" spans="1:7" x14ac:dyDescent="0.15">
      <c r="A100" s="25"/>
      <c r="B100" s="23" t="s">
        <v>338</v>
      </c>
      <c r="E100" s="24">
        <v>34645</v>
      </c>
    </row>
    <row r="101" spans="1:7" x14ac:dyDescent="0.15">
      <c r="A101" s="25"/>
      <c r="B101" s="23" t="s">
        <v>340</v>
      </c>
      <c r="E101" s="24">
        <v>200</v>
      </c>
    </row>
    <row r="102" spans="1:7" x14ac:dyDescent="0.15">
      <c r="A102" s="25"/>
      <c r="B102" s="23" t="s">
        <v>341</v>
      </c>
      <c r="E102" s="24">
        <v>6000</v>
      </c>
    </row>
    <row r="103" spans="1:7" x14ac:dyDescent="0.15">
      <c r="A103" s="25"/>
      <c r="B103" s="23" t="s">
        <v>342</v>
      </c>
      <c r="E103" s="24">
        <v>5989</v>
      </c>
    </row>
    <row r="104" spans="1:7" x14ac:dyDescent="0.15">
      <c r="A104" s="25"/>
      <c r="B104" s="23" t="s">
        <v>343</v>
      </c>
      <c r="E104" s="24">
        <v>20415.599999999999</v>
      </c>
    </row>
    <row r="105" spans="1:7" x14ac:dyDescent="0.15">
      <c r="A105" s="25"/>
      <c r="B105" s="23" t="s">
        <v>246</v>
      </c>
      <c r="E105" s="26">
        <v>2900</v>
      </c>
    </row>
    <row r="106" spans="1:7" x14ac:dyDescent="0.15">
      <c r="A106" s="25"/>
      <c r="B106" s="53" t="s">
        <v>357</v>
      </c>
      <c r="C106" s="57"/>
      <c r="D106" s="57"/>
      <c r="E106" s="57">
        <f>SUM(E98:E105)</f>
        <v>72468</v>
      </c>
    </row>
    <row r="107" spans="1:7" x14ac:dyDescent="0.15">
      <c r="A107" s="25"/>
    </row>
    <row r="108" spans="1:7" x14ac:dyDescent="0.15">
      <c r="B108" s="25" t="s">
        <v>360</v>
      </c>
      <c r="E108" s="24">
        <f>E45+E52+E71+E80+E85+E95+E106</f>
        <v>1147683.946</v>
      </c>
    </row>
    <row r="109" spans="1:7" x14ac:dyDescent="0.15">
      <c r="B109" s="23" t="s">
        <v>358</v>
      </c>
      <c r="E109" s="24">
        <f>-E13</f>
        <v>0</v>
      </c>
    </row>
    <row r="110" spans="1:7" ht="18.75" customHeight="1" thickBot="1" x14ac:dyDescent="0.2">
      <c r="B110" s="23" t="s">
        <v>359</v>
      </c>
      <c r="E110" s="58">
        <f>SUM(E108:E109)</f>
        <v>1147683.946</v>
      </c>
      <c r="G110" s="61"/>
    </row>
    <row r="111" spans="1:7" ht="17.25" thickTop="1" x14ac:dyDescent="0.15"/>
  </sheetData>
  <mergeCells count="1"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0"/>
  <sheetViews>
    <sheetView topLeftCell="A100" workbookViewId="0">
      <selection activeCell="A126" sqref="A126:XFD12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8.875" bestFit="1" customWidth="1"/>
    <col min="6" max="6" width="37" bestFit="1" customWidth="1"/>
    <col min="7" max="7" width="14.75" style="7" customWidth="1"/>
    <col min="8" max="8" width="12.625" style="20" customWidth="1"/>
    <col min="9" max="10" width="12.625" customWidth="1"/>
  </cols>
  <sheetData>
    <row r="1" spans="1:10" ht="23.1" customHeight="1" x14ac:dyDescent="0.15">
      <c r="A1" s="63" t="s">
        <v>0</v>
      </c>
      <c r="B1" s="63"/>
      <c r="C1" s="63"/>
      <c r="D1" s="63"/>
      <c r="E1" s="63"/>
      <c r="F1" s="63"/>
      <c r="G1" s="63"/>
      <c r="H1" s="64"/>
      <c r="I1" s="63"/>
      <c r="J1" s="63"/>
    </row>
    <row r="2" spans="1:10" ht="20.100000000000001" customHeight="1" x14ac:dyDescent="0.15">
      <c r="A2" s="65" t="s">
        <v>1</v>
      </c>
      <c r="B2" s="65"/>
      <c r="C2" s="65"/>
      <c r="D2" s="65"/>
      <c r="E2" s="65"/>
      <c r="F2" s="65"/>
      <c r="G2" s="65"/>
      <c r="H2" s="66"/>
      <c r="I2" s="65"/>
      <c r="J2" s="65"/>
    </row>
    <row r="3" spans="1:10" ht="20.100000000000001" customHeight="1" x14ac:dyDescent="0.15">
      <c r="A3" s="67" t="s">
        <v>2</v>
      </c>
      <c r="B3" s="67"/>
      <c r="C3" s="67"/>
      <c r="D3" s="67"/>
      <c r="E3" s="67"/>
      <c r="F3" s="67"/>
      <c r="G3" s="67"/>
      <c r="H3" s="68"/>
      <c r="I3" s="67"/>
      <c r="J3" s="67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8"/>
      <c r="H4" s="21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11"/>
      <c r="I5" s="5"/>
      <c r="J5" s="5">
        <v>788318.18</v>
      </c>
    </row>
    <row r="6" spans="1:10" x14ac:dyDescent="0.15">
      <c r="A6" s="2">
        <v>43110</v>
      </c>
      <c r="B6" s="3">
        <v>121</v>
      </c>
      <c r="C6" s="4" t="s">
        <v>13</v>
      </c>
      <c r="D6" s="4" t="s">
        <v>14</v>
      </c>
      <c r="E6" s="4" t="s">
        <v>15</v>
      </c>
      <c r="F6" s="4" t="s">
        <v>16</v>
      </c>
      <c r="G6" s="11" t="s">
        <v>205</v>
      </c>
      <c r="H6" s="20">
        <v>240</v>
      </c>
      <c r="I6" s="5"/>
      <c r="J6" s="5">
        <v>788558.18</v>
      </c>
    </row>
    <row r="7" spans="1:10" x14ac:dyDescent="0.15">
      <c r="A7" s="2">
        <v>43110</v>
      </c>
      <c r="B7" s="3">
        <v>121</v>
      </c>
      <c r="C7" s="4" t="s">
        <v>13</v>
      </c>
      <c r="D7" s="4" t="s">
        <v>14</v>
      </c>
      <c r="E7" s="4" t="s">
        <v>15</v>
      </c>
      <c r="F7" s="4" t="s">
        <v>17</v>
      </c>
      <c r="G7" s="11" t="s">
        <v>205</v>
      </c>
      <c r="H7" s="20">
        <v>14.4</v>
      </c>
      <c r="I7" s="5"/>
      <c r="J7" s="5">
        <v>788572.58</v>
      </c>
    </row>
    <row r="8" spans="1:10" x14ac:dyDescent="0.15">
      <c r="A8" s="2">
        <v>43116</v>
      </c>
      <c r="B8" s="3">
        <v>121</v>
      </c>
      <c r="C8" s="4" t="s">
        <v>18</v>
      </c>
      <c r="D8" s="4" t="s">
        <v>19</v>
      </c>
      <c r="E8" s="4" t="s">
        <v>20</v>
      </c>
      <c r="F8" s="4" t="s">
        <v>21</v>
      </c>
      <c r="G8" s="11" t="s">
        <v>199</v>
      </c>
      <c r="H8" s="22">
        <v>90820.19</v>
      </c>
      <c r="I8" s="5"/>
      <c r="J8" s="5">
        <v>879392.77</v>
      </c>
    </row>
    <row r="9" spans="1:10" x14ac:dyDescent="0.15">
      <c r="A9" s="2">
        <v>43116</v>
      </c>
      <c r="B9" s="3">
        <v>121</v>
      </c>
      <c r="C9" s="4" t="s">
        <v>18</v>
      </c>
      <c r="D9" s="4" t="s">
        <v>19</v>
      </c>
      <c r="E9" s="4" t="s">
        <v>20</v>
      </c>
      <c r="F9" s="4" t="s">
        <v>17</v>
      </c>
      <c r="G9" s="11" t="s">
        <v>199</v>
      </c>
      <c r="H9" s="22">
        <v>5449.21</v>
      </c>
      <c r="I9" s="5"/>
      <c r="J9" s="5">
        <v>884841.98</v>
      </c>
    </row>
    <row r="10" spans="1:10" x14ac:dyDescent="0.15">
      <c r="A10" s="2">
        <v>43116</v>
      </c>
      <c r="B10" s="3">
        <v>121</v>
      </c>
      <c r="C10" s="4" t="s">
        <v>18</v>
      </c>
      <c r="D10" s="4" t="s">
        <v>19</v>
      </c>
      <c r="E10" s="4" t="s">
        <v>20</v>
      </c>
      <c r="F10" s="4" t="s">
        <v>22</v>
      </c>
      <c r="G10" s="11" t="s">
        <v>199</v>
      </c>
      <c r="H10" s="22">
        <v>272460.56</v>
      </c>
      <c r="I10" s="5"/>
      <c r="J10" s="5">
        <v>1157302.54</v>
      </c>
    </row>
    <row r="11" spans="1:10" x14ac:dyDescent="0.15">
      <c r="A11" s="2">
        <v>43116</v>
      </c>
      <c r="B11" s="3">
        <v>121</v>
      </c>
      <c r="C11" s="4" t="s">
        <v>18</v>
      </c>
      <c r="D11" s="4" t="s">
        <v>19</v>
      </c>
      <c r="E11" s="4" t="s">
        <v>20</v>
      </c>
      <c r="F11" s="4" t="s">
        <v>17</v>
      </c>
      <c r="G11" s="11" t="s">
        <v>199</v>
      </c>
      <c r="H11" s="22">
        <v>16347.63</v>
      </c>
      <c r="I11" s="5"/>
      <c r="J11" s="5">
        <v>1173650.17</v>
      </c>
    </row>
    <row r="12" spans="1:10" x14ac:dyDescent="0.15">
      <c r="A12" s="2">
        <v>43116</v>
      </c>
      <c r="B12" s="3">
        <v>121</v>
      </c>
      <c r="C12" s="4" t="s">
        <v>18</v>
      </c>
      <c r="D12" s="4" t="s">
        <v>19</v>
      </c>
      <c r="E12" s="4" t="s">
        <v>20</v>
      </c>
      <c r="F12" s="4" t="s">
        <v>23</v>
      </c>
      <c r="G12" s="11" t="s">
        <v>199</v>
      </c>
      <c r="H12" s="22">
        <v>0.01</v>
      </c>
      <c r="I12" s="5"/>
      <c r="J12" s="5">
        <v>1173650.18</v>
      </c>
    </row>
    <row r="13" spans="1:10" s="16" customFormat="1" x14ac:dyDescent="0.15">
      <c r="A13" s="6">
        <v>43119</v>
      </c>
      <c r="B13" s="13">
        <v>122</v>
      </c>
      <c r="C13" s="14" t="s">
        <v>24</v>
      </c>
      <c r="D13" s="14" t="s">
        <v>25</v>
      </c>
      <c r="E13" s="14" t="s">
        <v>26</v>
      </c>
      <c r="F13" s="14" t="s">
        <v>27</v>
      </c>
      <c r="G13" s="14" t="s">
        <v>200</v>
      </c>
      <c r="H13" s="19"/>
      <c r="I13" s="15">
        <v>75000</v>
      </c>
      <c r="J13" s="15">
        <v>1098650.18</v>
      </c>
    </row>
    <row r="14" spans="1:10" s="16" customFormat="1" x14ac:dyDescent="0.15">
      <c r="A14" s="6">
        <v>43138</v>
      </c>
      <c r="B14" s="13">
        <v>132</v>
      </c>
      <c r="C14" s="14" t="s">
        <v>28</v>
      </c>
      <c r="D14" s="14" t="s">
        <v>29</v>
      </c>
      <c r="E14" s="14" t="s">
        <v>30</v>
      </c>
      <c r="F14" s="14" t="s">
        <v>31</v>
      </c>
      <c r="G14" s="14" t="s">
        <v>200</v>
      </c>
      <c r="H14" s="19"/>
      <c r="I14" s="15">
        <v>120000</v>
      </c>
      <c r="J14" s="15">
        <v>978650.18</v>
      </c>
    </row>
    <row r="15" spans="1:10" x14ac:dyDescent="0.15">
      <c r="A15" s="9">
        <v>43144</v>
      </c>
      <c r="B15" s="10">
        <v>131</v>
      </c>
      <c r="C15" s="11" t="s">
        <v>32</v>
      </c>
      <c r="D15" s="11" t="s">
        <v>33</v>
      </c>
      <c r="E15" s="11" t="s">
        <v>34</v>
      </c>
      <c r="F15" s="11" t="s">
        <v>35</v>
      </c>
      <c r="G15" s="11" t="s">
        <v>198</v>
      </c>
      <c r="H15" s="20">
        <v>500</v>
      </c>
      <c r="I15" s="12"/>
      <c r="J15" s="12">
        <v>979150.18</v>
      </c>
    </row>
    <row r="16" spans="1:10" x14ac:dyDescent="0.15">
      <c r="A16" s="9">
        <v>43144</v>
      </c>
      <c r="B16" s="10">
        <v>131</v>
      </c>
      <c r="C16" s="11" t="s">
        <v>36</v>
      </c>
      <c r="D16" s="11" t="s">
        <v>37</v>
      </c>
      <c r="E16" s="11" t="s">
        <v>20</v>
      </c>
      <c r="F16" s="11" t="s">
        <v>38</v>
      </c>
      <c r="G16" s="11" t="s">
        <v>199</v>
      </c>
      <c r="H16" s="22">
        <v>181640.38</v>
      </c>
      <c r="I16" s="12"/>
      <c r="J16" s="12">
        <v>1160790.56</v>
      </c>
    </row>
    <row r="17" spans="1:10" x14ac:dyDescent="0.15">
      <c r="A17" s="9">
        <v>43144</v>
      </c>
      <c r="B17" s="10">
        <v>131</v>
      </c>
      <c r="C17" s="11" t="s">
        <v>36</v>
      </c>
      <c r="D17" s="11" t="s">
        <v>37</v>
      </c>
      <c r="E17" s="11" t="s">
        <v>20</v>
      </c>
      <c r="F17" s="11" t="s">
        <v>17</v>
      </c>
      <c r="G17" s="11" t="s">
        <v>199</v>
      </c>
      <c r="H17" s="22">
        <v>10898.42</v>
      </c>
      <c r="I17" s="12"/>
      <c r="J17" s="12">
        <v>1171688.98</v>
      </c>
    </row>
    <row r="18" spans="1:10" x14ac:dyDescent="0.15">
      <c r="A18" s="9">
        <v>43144</v>
      </c>
      <c r="B18" s="10">
        <v>131</v>
      </c>
      <c r="C18" s="11" t="s">
        <v>39</v>
      </c>
      <c r="D18" s="11" t="s">
        <v>40</v>
      </c>
      <c r="E18" s="11" t="s">
        <v>41</v>
      </c>
      <c r="F18" s="11" t="s">
        <v>42</v>
      </c>
      <c r="G18" s="11" t="s">
        <v>201</v>
      </c>
      <c r="H18" s="20">
        <v>109836</v>
      </c>
      <c r="I18" s="12"/>
      <c r="J18" s="12">
        <v>1281524.98</v>
      </c>
    </row>
    <row r="19" spans="1:10" x14ac:dyDescent="0.15">
      <c r="A19" s="9">
        <v>43144</v>
      </c>
      <c r="B19" s="10">
        <v>131</v>
      </c>
      <c r="C19" s="11" t="s">
        <v>39</v>
      </c>
      <c r="D19" s="11" t="s">
        <v>40</v>
      </c>
      <c r="E19" s="11" t="s">
        <v>41</v>
      </c>
      <c r="F19" s="11" t="s">
        <v>43</v>
      </c>
      <c r="G19" s="11" t="s">
        <v>202</v>
      </c>
      <c r="H19" s="20">
        <v>41300</v>
      </c>
      <c r="I19" s="12"/>
      <c r="J19" s="12">
        <v>1322824.98</v>
      </c>
    </row>
    <row r="20" spans="1:10" x14ac:dyDescent="0.15">
      <c r="A20" s="9">
        <v>43144</v>
      </c>
      <c r="B20" s="10">
        <v>131</v>
      </c>
      <c r="C20" s="11" t="s">
        <v>44</v>
      </c>
      <c r="D20" s="11" t="s">
        <v>45</v>
      </c>
      <c r="E20" s="11" t="s">
        <v>46</v>
      </c>
      <c r="F20" s="11" t="s">
        <v>47</v>
      </c>
      <c r="G20" s="11" t="s">
        <v>203</v>
      </c>
      <c r="H20" s="20">
        <v>20325.560000000001</v>
      </c>
      <c r="I20" s="12"/>
      <c r="J20" s="12">
        <v>1343150.54</v>
      </c>
    </row>
    <row r="21" spans="1:10" x14ac:dyDescent="0.15">
      <c r="A21" s="9">
        <v>43144</v>
      </c>
      <c r="B21" s="10">
        <v>131</v>
      </c>
      <c r="C21" s="11" t="s">
        <v>44</v>
      </c>
      <c r="D21" s="11" t="s">
        <v>45</v>
      </c>
      <c r="E21" s="11" t="s">
        <v>46</v>
      </c>
      <c r="F21" s="11" t="s">
        <v>17</v>
      </c>
      <c r="G21" s="11" t="s">
        <v>203</v>
      </c>
      <c r="H21" s="20">
        <v>1219.53</v>
      </c>
      <c r="I21" s="12"/>
      <c r="J21" s="12">
        <v>1344370.07</v>
      </c>
    </row>
    <row r="22" spans="1:10" x14ac:dyDescent="0.15">
      <c r="A22" s="9">
        <v>43154</v>
      </c>
      <c r="B22" s="10">
        <v>133</v>
      </c>
      <c r="C22" s="11" t="s">
        <v>48</v>
      </c>
      <c r="D22" s="11" t="s">
        <v>25</v>
      </c>
      <c r="E22" s="11" t="s">
        <v>49</v>
      </c>
      <c r="F22" s="11" t="s">
        <v>50</v>
      </c>
      <c r="G22" s="11" t="s">
        <v>204</v>
      </c>
      <c r="H22" s="20">
        <v>46.7</v>
      </c>
      <c r="I22" s="12"/>
      <c r="J22" s="12">
        <v>1344416.77</v>
      </c>
    </row>
    <row r="23" spans="1:10" x14ac:dyDescent="0.15">
      <c r="A23" s="9">
        <v>43154</v>
      </c>
      <c r="B23" s="10">
        <v>133</v>
      </c>
      <c r="C23" s="11" t="s">
        <v>48</v>
      </c>
      <c r="D23" s="11" t="s">
        <v>25</v>
      </c>
      <c r="E23" s="11" t="s">
        <v>49</v>
      </c>
      <c r="F23" s="11" t="s">
        <v>17</v>
      </c>
      <c r="G23" s="11" t="s">
        <v>204</v>
      </c>
      <c r="H23" s="20">
        <v>2.8</v>
      </c>
      <c r="I23" s="12"/>
      <c r="J23" s="12">
        <v>1344419.57</v>
      </c>
    </row>
    <row r="24" spans="1:10" x14ac:dyDescent="0.15">
      <c r="A24" s="9">
        <v>43158</v>
      </c>
      <c r="B24" s="10">
        <v>131</v>
      </c>
      <c r="C24" s="11" t="s">
        <v>51</v>
      </c>
      <c r="D24" s="11" t="s">
        <v>52</v>
      </c>
      <c r="E24" s="11" t="s">
        <v>53</v>
      </c>
      <c r="F24" s="11" t="s">
        <v>54</v>
      </c>
      <c r="G24" s="11" t="s">
        <v>205</v>
      </c>
      <c r="H24" s="20">
        <v>2325</v>
      </c>
      <c r="I24" s="12"/>
      <c r="J24" s="12">
        <v>1346744.57</v>
      </c>
    </row>
    <row r="25" spans="1:10" x14ac:dyDescent="0.15">
      <c r="A25" s="9">
        <v>43158</v>
      </c>
      <c r="B25" s="10">
        <v>131</v>
      </c>
      <c r="C25" s="11" t="s">
        <v>51</v>
      </c>
      <c r="D25" s="11" t="s">
        <v>52</v>
      </c>
      <c r="E25" s="11" t="s">
        <v>53</v>
      </c>
      <c r="F25" s="11" t="s">
        <v>55</v>
      </c>
      <c r="G25" s="11" t="s">
        <v>205</v>
      </c>
      <c r="H25" s="20">
        <v>385</v>
      </c>
      <c r="I25" s="12"/>
      <c r="J25" s="12">
        <v>1347129.57</v>
      </c>
    </row>
    <row r="26" spans="1:10" x14ac:dyDescent="0.15">
      <c r="A26" s="9">
        <v>43158</v>
      </c>
      <c r="B26" s="10">
        <v>131</v>
      </c>
      <c r="C26" s="11" t="s">
        <v>51</v>
      </c>
      <c r="D26" s="11" t="s">
        <v>52</v>
      </c>
      <c r="E26" s="11" t="s">
        <v>53</v>
      </c>
      <c r="F26" s="11" t="s">
        <v>56</v>
      </c>
      <c r="G26" s="11" t="s">
        <v>205</v>
      </c>
      <c r="H26" s="20">
        <v>72</v>
      </c>
      <c r="I26" s="12"/>
      <c r="J26" s="12">
        <v>1347201.57</v>
      </c>
    </row>
    <row r="27" spans="1:10" x14ac:dyDescent="0.15">
      <c r="A27" s="9">
        <v>43158</v>
      </c>
      <c r="B27" s="10">
        <v>131</v>
      </c>
      <c r="C27" s="11" t="s">
        <v>51</v>
      </c>
      <c r="D27" s="11" t="s">
        <v>52</v>
      </c>
      <c r="E27" s="11" t="s">
        <v>53</v>
      </c>
      <c r="F27" s="11" t="s">
        <v>57</v>
      </c>
      <c r="G27" s="11" t="s">
        <v>205</v>
      </c>
      <c r="H27" s="20">
        <v>40</v>
      </c>
      <c r="I27" s="12"/>
      <c r="J27" s="12">
        <v>1347241.57</v>
      </c>
    </row>
    <row r="28" spans="1:10" x14ac:dyDescent="0.15">
      <c r="A28" s="9">
        <v>43158</v>
      </c>
      <c r="B28" s="10">
        <v>131</v>
      </c>
      <c r="C28" s="11" t="s">
        <v>51</v>
      </c>
      <c r="D28" s="11" t="s">
        <v>52</v>
      </c>
      <c r="E28" s="11" t="s">
        <v>53</v>
      </c>
      <c r="F28" s="11" t="s">
        <v>58</v>
      </c>
      <c r="G28" s="11" t="s">
        <v>205</v>
      </c>
      <c r="H28" s="20">
        <v>85</v>
      </c>
      <c r="I28" s="12"/>
      <c r="J28" s="12">
        <v>1347326.57</v>
      </c>
    </row>
    <row r="29" spans="1:10" x14ac:dyDescent="0.15">
      <c r="A29" s="9">
        <v>43158</v>
      </c>
      <c r="B29" s="10">
        <v>131</v>
      </c>
      <c r="C29" s="11" t="s">
        <v>51</v>
      </c>
      <c r="D29" s="11" t="s">
        <v>52</v>
      </c>
      <c r="E29" s="11" t="s">
        <v>53</v>
      </c>
      <c r="F29" s="11" t="s">
        <v>59</v>
      </c>
      <c r="G29" s="11" t="s">
        <v>205</v>
      </c>
      <c r="H29" s="20">
        <v>150</v>
      </c>
      <c r="I29" s="12"/>
      <c r="J29" s="12">
        <v>1347476.57</v>
      </c>
    </row>
    <row r="30" spans="1:10" x14ac:dyDescent="0.15">
      <c r="A30" s="9">
        <v>43158</v>
      </c>
      <c r="B30" s="10">
        <v>131</v>
      </c>
      <c r="C30" s="11" t="s">
        <v>51</v>
      </c>
      <c r="D30" s="11" t="s">
        <v>52</v>
      </c>
      <c r="E30" s="11" t="s">
        <v>53</v>
      </c>
      <c r="F30" s="11" t="s">
        <v>17</v>
      </c>
      <c r="G30" s="11" t="s">
        <v>205</v>
      </c>
      <c r="H30" s="20">
        <v>183.42</v>
      </c>
      <c r="I30" s="12"/>
      <c r="J30" s="12">
        <v>1347659.99</v>
      </c>
    </row>
    <row r="31" spans="1:10" x14ac:dyDescent="0.15">
      <c r="A31" s="9">
        <v>43158</v>
      </c>
      <c r="B31" s="10">
        <v>131</v>
      </c>
      <c r="C31" s="11" t="s">
        <v>51</v>
      </c>
      <c r="D31" s="11" t="s">
        <v>52</v>
      </c>
      <c r="E31" s="11" t="s">
        <v>53</v>
      </c>
      <c r="F31" s="11" t="s">
        <v>23</v>
      </c>
      <c r="G31" s="11" t="s">
        <v>205</v>
      </c>
      <c r="H31" s="20">
        <v>-0.02</v>
      </c>
      <c r="I31" s="12">
        <v>0.02</v>
      </c>
      <c r="J31" s="12">
        <v>1347659.97</v>
      </c>
    </row>
    <row r="32" spans="1:10" x14ac:dyDescent="0.15">
      <c r="A32" s="9">
        <v>43158</v>
      </c>
      <c r="B32" s="10">
        <v>131</v>
      </c>
      <c r="C32" s="11" t="s">
        <v>51</v>
      </c>
      <c r="D32" s="11" t="s">
        <v>52</v>
      </c>
      <c r="E32" s="11" t="s">
        <v>53</v>
      </c>
      <c r="F32" s="11" t="s">
        <v>60</v>
      </c>
      <c r="G32" s="11" t="s">
        <v>205</v>
      </c>
      <c r="H32" s="20">
        <v>50</v>
      </c>
      <c r="I32" s="12"/>
      <c r="J32" s="12">
        <v>1347709.97</v>
      </c>
    </row>
    <row r="33" spans="1:10" x14ac:dyDescent="0.15">
      <c r="A33" s="9">
        <v>43158</v>
      </c>
      <c r="B33" s="10">
        <v>131</v>
      </c>
      <c r="C33" s="11" t="s">
        <v>51</v>
      </c>
      <c r="D33" s="11" t="s">
        <v>52</v>
      </c>
      <c r="E33" s="11" t="s">
        <v>53</v>
      </c>
      <c r="F33" s="11" t="s">
        <v>61</v>
      </c>
      <c r="G33" s="11" t="s">
        <v>205</v>
      </c>
      <c r="H33" s="20">
        <v>8</v>
      </c>
      <c r="I33" s="12"/>
      <c r="J33" s="12">
        <v>1347717.97</v>
      </c>
    </row>
    <row r="34" spans="1:10" x14ac:dyDescent="0.15">
      <c r="A34" s="9">
        <v>43158</v>
      </c>
      <c r="B34" s="10">
        <v>131</v>
      </c>
      <c r="C34" s="11" t="s">
        <v>51</v>
      </c>
      <c r="D34" s="11" t="s">
        <v>52</v>
      </c>
      <c r="E34" s="11" t="s">
        <v>53</v>
      </c>
      <c r="F34" s="11" t="s">
        <v>62</v>
      </c>
      <c r="G34" s="11" t="s">
        <v>205</v>
      </c>
      <c r="H34" s="20">
        <v>60</v>
      </c>
      <c r="I34" s="12"/>
      <c r="J34" s="12">
        <v>1347777.97</v>
      </c>
    </row>
    <row r="35" spans="1:10" x14ac:dyDescent="0.15">
      <c r="A35" s="9">
        <v>43158</v>
      </c>
      <c r="B35" s="10">
        <v>131</v>
      </c>
      <c r="C35" s="11" t="s">
        <v>51</v>
      </c>
      <c r="D35" s="11" t="s">
        <v>52</v>
      </c>
      <c r="E35" s="11" t="s">
        <v>53</v>
      </c>
      <c r="F35" s="11" t="s">
        <v>63</v>
      </c>
      <c r="G35" s="11" t="s">
        <v>205</v>
      </c>
      <c r="H35" s="20">
        <v>200</v>
      </c>
      <c r="I35" s="12"/>
      <c r="J35" s="12">
        <v>1347977.97</v>
      </c>
    </row>
    <row r="36" spans="1:10" x14ac:dyDescent="0.15">
      <c r="A36" s="9">
        <v>43158</v>
      </c>
      <c r="B36" s="10">
        <v>131</v>
      </c>
      <c r="C36" s="11" t="s">
        <v>51</v>
      </c>
      <c r="D36" s="11" t="s">
        <v>52</v>
      </c>
      <c r="E36" s="11" t="s">
        <v>53</v>
      </c>
      <c r="F36" s="11" t="s">
        <v>17</v>
      </c>
      <c r="G36" s="11" t="s">
        <v>205</v>
      </c>
      <c r="H36" s="20">
        <v>19.079999999999998</v>
      </c>
      <c r="I36" s="12"/>
      <c r="J36" s="12">
        <v>1347997.05</v>
      </c>
    </row>
    <row r="37" spans="1:10" x14ac:dyDescent="0.15">
      <c r="A37" s="9">
        <v>43158</v>
      </c>
      <c r="B37" s="10">
        <v>131</v>
      </c>
      <c r="C37" s="11" t="s">
        <v>51</v>
      </c>
      <c r="D37" s="11" t="s">
        <v>52</v>
      </c>
      <c r="E37" s="11" t="s">
        <v>53</v>
      </c>
      <c r="F37" s="11" t="s">
        <v>23</v>
      </c>
      <c r="G37" s="11" t="s">
        <v>205</v>
      </c>
      <c r="H37" s="20">
        <v>0.02</v>
      </c>
      <c r="I37" s="12"/>
      <c r="J37" s="12">
        <v>1347997.07</v>
      </c>
    </row>
    <row r="38" spans="1:10" x14ac:dyDescent="0.15">
      <c r="A38" s="9">
        <v>43159</v>
      </c>
      <c r="B38" s="10">
        <v>133</v>
      </c>
      <c r="C38" s="11" t="s">
        <v>64</v>
      </c>
      <c r="D38" s="11" t="s">
        <v>25</v>
      </c>
      <c r="E38" s="11" t="s">
        <v>65</v>
      </c>
      <c r="F38" s="11" t="s">
        <v>66</v>
      </c>
      <c r="G38" s="11" t="s">
        <v>240</v>
      </c>
      <c r="H38" s="20">
        <v>41.19</v>
      </c>
      <c r="I38" s="12"/>
      <c r="J38" s="12">
        <v>1348038.26</v>
      </c>
    </row>
    <row r="39" spans="1:10" x14ac:dyDescent="0.15">
      <c r="A39" s="9">
        <v>43159</v>
      </c>
      <c r="B39" s="10">
        <v>133</v>
      </c>
      <c r="C39" s="11" t="s">
        <v>64</v>
      </c>
      <c r="D39" s="11" t="s">
        <v>25</v>
      </c>
      <c r="E39" s="11" t="s">
        <v>65</v>
      </c>
      <c r="F39" s="11" t="s">
        <v>17</v>
      </c>
      <c r="G39" s="11" t="s">
        <v>240</v>
      </c>
      <c r="H39" s="20">
        <v>2.4700000000000002</v>
      </c>
      <c r="I39" s="12"/>
      <c r="J39" s="12">
        <v>1348040.73</v>
      </c>
    </row>
    <row r="40" spans="1:10" x14ac:dyDescent="0.15">
      <c r="A40" s="9">
        <v>43159</v>
      </c>
      <c r="B40" s="10">
        <v>133</v>
      </c>
      <c r="C40" s="11" t="s">
        <v>64</v>
      </c>
      <c r="D40" s="11" t="s">
        <v>25</v>
      </c>
      <c r="E40" s="11" t="s">
        <v>65</v>
      </c>
      <c r="F40" s="11" t="s">
        <v>67</v>
      </c>
      <c r="G40" s="11" t="s">
        <v>240</v>
      </c>
      <c r="H40" s="20">
        <v>-0.01</v>
      </c>
      <c r="I40" s="12">
        <v>0.01</v>
      </c>
      <c r="J40" s="12">
        <v>1348040.72</v>
      </c>
    </row>
    <row r="41" spans="1:10" x14ac:dyDescent="0.15">
      <c r="A41" s="9">
        <v>43161</v>
      </c>
      <c r="B41" s="10">
        <v>141</v>
      </c>
      <c r="C41" s="11" t="s">
        <v>68</v>
      </c>
      <c r="D41" s="11" t="s">
        <v>69</v>
      </c>
      <c r="E41" s="11" t="s">
        <v>70</v>
      </c>
      <c r="F41" s="11" t="s">
        <v>71</v>
      </c>
      <c r="G41" s="11" t="s">
        <v>231</v>
      </c>
      <c r="H41" s="20">
        <v>150</v>
      </c>
      <c r="I41" s="12"/>
      <c r="J41" s="12">
        <v>1348190.72</v>
      </c>
    </row>
    <row r="42" spans="1:10" x14ac:dyDescent="0.15">
      <c r="A42" s="9">
        <v>43161</v>
      </c>
      <c r="B42" s="10">
        <v>141</v>
      </c>
      <c r="C42" s="11" t="s">
        <v>68</v>
      </c>
      <c r="D42" s="11" t="s">
        <v>69</v>
      </c>
      <c r="E42" s="11" t="s">
        <v>70</v>
      </c>
      <c r="F42" s="11" t="s">
        <v>72</v>
      </c>
      <c r="G42" s="11" t="s">
        <v>207</v>
      </c>
      <c r="H42" s="20">
        <v>20.7</v>
      </c>
      <c r="I42" s="12"/>
      <c r="J42" s="12">
        <v>1348211.42</v>
      </c>
    </row>
    <row r="43" spans="1:10" x14ac:dyDescent="0.15">
      <c r="A43" s="9">
        <v>43161</v>
      </c>
      <c r="B43" s="10">
        <v>141</v>
      </c>
      <c r="C43" s="11" t="s">
        <v>68</v>
      </c>
      <c r="D43" s="11" t="s">
        <v>69</v>
      </c>
      <c r="E43" s="11" t="s">
        <v>70</v>
      </c>
      <c r="F43" s="11" t="s">
        <v>73</v>
      </c>
      <c r="G43" s="11" t="s">
        <v>208</v>
      </c>
      <c r="H43" s="20">
        <v>1276</v>
      </c>
      <c r="I43" s="12"/>
      <c r="J43" s="12">
        <v>1349487.42</v>
      </c>
    </row>
    <row r="44" spans="1:10" x14ac:dyDescent="0.15">
      <c r="A44" s="9">
        <v>43161</v>
      </c>
      <c r="B44" s="10">
        <v>141</v>
      </c>
      <c r="C44" s="11" t="s">
        <v>68</v>
      </c>
      <c r="D44" s="11" t="s">
        <v>69</v>
      </c>
      <c r="E44" s="11" t="s">
        <v>70</v>
      </c>
      <c r="F44" s="11" t="s">
        <v>74</v>
      </c>
      <c r="G44" s="11" t="s">
        <v>209</v>
      </c>
      <c r="H44" s="20">
        <v>300</v>
      </c>
      <c r="I44" s="12"/>
      <c r="J44" s="12">
        <v>1349787.42</v>
      </c>
    </row>
    <row r="45" spans="1:10" x14ac:dyDescent="0.15">
      <c r="A45" s="9">
        <v>43161</v>
      </c>
      <c r="B45" s="10">
        <v>141</v>
      </c>
      <c r="C45" s="11" t="s">
        <v>68</v>
      </c>
      <c r="D45" s="11" t="s">
        <v>69</v>
      </c>
      <c r="E45" s="11" t="s">
        <v>70</v>
      </c>
      <c r="F45" s="11" t="s">
        <v>75</v>
      </c>
      <c r="G45" s="11" t="s">
        <v>236</v>
      </c>
      <c r="H45" s="20">
        <v>500</v>
      </c>
      <c r="I45" s="12"/>
      <c r="J45" s="12">
        <v>1350287.42</v>
      </c>
    </row>
    <row r="46" spans="1:10" x14ac:dyDescent="0.15">
      <c r="A46" s="9">
        <v>43161</v>
      </c>
      <c r="B46" s="10">
        <v>141</v>
      </c>
      <c r="C46" s="11" t="s">
        <v>68</v>
      </c>
      <c r="D46" s="11" t="s">
        <v>69</v>
      </c>
      <c r="E46" s="11" t="s">
        <v>70</v>
      </c>
      <c r="F46" s="11" t="s">
        <v>76</v>
      </c>
      <c r="G46" s="11" t="s">
        <v>205</v>
      </c>
      <c r="H46" s="20">
        <v>106</v>
      </c>
      <c r="I46" s="12"/>
      <c r="J46" s="12">
        <v>1350393.42</v>
      </c>
    </row>
    <row r="47" spans="1:10" x14ac:dyDescent="0.15">
      <c r="A47" s="9">
        <v>43161</v>
      </c>
      <c r="B47" s="10">
        <v>141</v>
      </c>
      <c r="C47" s="11" t="s">
        <v>68</v>
      </c>
      <c r="D47" s="11" t="s">
        <v>69</v>
      </c>
      <c r="E47" s="11" t="s">
        <v>70</v>
      </c>
      <c r="F47" s="11" t="s">
        <v>77</v>
      </c>
      <c r="G47" s="11" t="s">
        <v>206</v>
      </c>
      <c r="H47" s="20">
        <v>7.7</v>
      </c>
      <c r="I47" s="12"/>
      <c r="J47" s="12">
        <v>1350401.12</v>
      </c>
    </row>
    <row r="48" spans="1:10" x14ac:dyDescent="0.15">
      <c r="A48" s="9">
        <v>43161</v>
      </c>
      <c r="B48" s="10">
        <v>141</v>
      </c>
      <c r="C48" s="11" t="s">
        <v>68</v>
      </c>
      <c r="D48" s="11" t="s">
        <v>69</v>
      </c>
      <c r="E48" s="11" t="s">
        <v>70</v>
      </c>
      <c r="F48" s="11" t="s">
        <v>78</v>
      </c>
      <c r="G48" s="11" t="s">
        <v>207</v>
      </c>
      <c r="H48" s="20">
        <v>284</v>
      </c>
      <c r="I48" s="12"/>
      <c r="J48" s="12">
        <v>1350685.12</v>
      </c>
    </row>
    <row r="49" spans="1:10" x14ac:dyDescent="0.15">
      <c r="A49" s="9">
        <v>43161</v>
      </c>
      <c r="B49" s="10">
        <v>141</v>
      </c>
      <c r="C49" s="11" t="s">
        <v>68</v>
      </c>
      <c r="D49" s="11" t="s">
        <v>69</v>
      </c>
      <c r="E49" s="11" t="s">
        <v>70</v>
      </c>
      <c r="F49" s="11" t="s">
        <v>79</v>
      </c>
      <c r="G49" s="11" t="s">
        <v>206</v>
      </c>
      <c r="H49" s="20">
        <v>200</v>
      </c>
      <c r="I49" s="12"/>
      <c r="J49" s="12">
        <v>1350885.12</v>
      </c>
    </row>
    <row r="50" spans="1:10" x14ac:dyDescent="0.15">
      <c r="A50" s="9">
        <v>43161</v>
      </c>
      <c r="B50" s="10">
        <v>141</v>
      </c>
      <c r="C50" s="11" t="s">
        <v>68</v>
      </c>
      <c r="D50" s="11" t="s">
        <v>69</v>
      </c>
      <c r="E50" s="11" t="s">
        <v>70</v>
      </c>
      <c r="F50" s="11" t="s">
        <v>80</v>
      </c>
      <c r="G50" s="11" t="s">
        <v>206</v>
      </c>
      <c r="H50" s="20">
        <v>81</v>
      </c>
      <c r="I50" s="12"/>
      <c r="J50" s="12">
        <v>1350966.12</v>
      </c>
    </row>
    <row r="51" spans="1:10" x14ac:dyDescent="0.15">
      <c r="A51" s="9">
        <v>43161</v>
      </c>
      <c r="B51" s="10">
        <v>141</v>
      </c>
      <c r="C51" s="11" t="s">
        <v>68</v>
      </c>
      <c r="D51" s="11" t="s">
        <v>69</v>
      </c>
      <c r="E51" s="11" t="s">
        <v>70</v>
      </c>
      <c r="F51" s="11" t="s">
        <v>81</v>
      </c>
      <c r="G51" s="11" t="s">
        <v>210</v>
      </c>
      <c r="H51" s="20">
        <v>699.55</v>
      </c>
      <c r="I51" s="12"/>
      <c r="J51" s="12">
        <v>1351665.67</v>
      </c>
    </row>
    <row r="52" spans="1:10" x14ac:dyDescent="0.15">
      <c r="A52" s="9">
        <v>43161</v>
      </c>
      <c r="B52" s="10">
        <v>141</v>
      </c>
      <c r="C52" s="11" t="s">
        <v>82</v>
      </c>
      <c r="D52" s="11" t="s">
        <v>83</v>
      </c>
      <c r="E52" s="11" t="s">
        <v>84</v>
      </c>
      <c r="F52" s="11" t="s">
        <v>85</v>
      </c>
      <c r="G52" s="11" t="s">
        <v>211</v>
      </c>
      <c r="H52" s="20">
        <v>3500</v>
      </c>
      <c r="I52" s="12"/>
      <c r="J52" s="12">
        <v>1355165.67</v>
      </c>
    </row>
    <row r="53" spans="1:10" x14ac:dyDescent="0.15">
      <c r="A53" s="9">
        <v>43161</v>
      </c>
      <c r="B53" s="10">
        <v>141</v>
      </c>
      <c r="C53" s="11" t="s">
        <v>82</v>
      </c>
      <c r="D53" s="11" t="s">
        <v>83</v>
      </c>
      <c r="E53" s="11" t="s">
        <v>84</v>
      </c>
      <c r="F53" s="11" t="s">
        <v>86</v>
      </c>
      <c r="G53" s="11" t="s">
        <v>211</v>
      </c>
      <c r="H53" s="20">
        <v>3500</v>
      </c>
      <c r="I53" s="12"/>
      <c r="J53" s="12">
        <v>1358665.67</v>
      </c>
    </row>
    <row r="54" spans="1:10" x14ac:dyDescent="0.15">
      <c r="A54" s="9">
        <v>43164</v>
      </c>
      <c r="B54" s="10">
        <v>141</v>
      </c>
      <c r="C54" s="11" t="s">
        <v>87</v>
      </c>
      <c r="D54" s="11" t="s">
        <v>88</v>
      </c>
      <c r="E54" s="11" t="s">
        <v>89</v>
      </c>
      <c r="F54" s="11" t="s">
        <v>90</v>
      </c>
      <c r="G54" s="11" t="s">
        <v>212</v>
      </c>
      <c r="H54" s="20">
        <v>1152</v>
      </c>
      <c r="I54" s="12"/>
      <c r="J54" s="12">
        <v>1359817.67</v>
      </c>
    </row>
    <row r="55" spans="1:10" x14ac:dyDescent="0.15">
      <c r="A55" s="9">
        <v>43164</v>
      </c>
      <c r="B55" s="10">
        <v>141</v>
      </c>
      <c r="C55" s="11" t="s">
        <v>87</v>
      </c>
      <c r="D55" s="11" t="s">
        <v>88</v>
      </c>
      <c r="E55" s="11" t="s">
        <v>89</v>
      </c>
      <c r="F55" s="11" t="s">
        <v>91</v>
      </c>
      <c r="G55" s="11" t="s">
        <v>212</v>
      </c>
      <c r="H55" s="20">
        <v>1440</v>
      </c>
      <c r="I55" s="12"/>
      <c r="J55" s="12">
        <v>1361257.67</v>
      </c>
    </row>
    <row r="56" spans="1:10" x14ac:dyDescent="0.15">
      <c r="A56" s="9">
        <v>43164</v>
      </c>
      <c r="B56" s="10">
        <v>141</v>
      </c>
      <c r="C56" s="11" t="s">
        <v>87</v>
      </c>
      <c r="D56" s="11" t="s">
        <v>88</v>
      </c>
      <c r="E56" s="11" t="s">
        <v>89</v>
      </c>
      <c r="F56" s="11" t="s">
        <v>92</v>
      </c>
      <c r="G56" s="11" t="s">
        <v>212</v>
      </c>
      <c r="H56" s="20">
        <v>896</v>
      </c>
      <c r="I56" s="12"/>
      <c r="J56" s="12">
        <v>1362153.67</v>
      </c>
    </row>
    <row r="57" spans="1:10" x14ac:dyDescent="0.15">
      <c r="A57" s="9">
        <v>43164</v>
      </c>
      <c r="B57" s="10">
        <v>141</v>
      </c>
      <c r="C57" s="11" t="s">
        <v>87</v>
      </c>
      <c r="D57" s="11" t="s">
        <v>88</v>
      </c>
      <c r="E57" s="11" t="s">
        <v>89</v>
      </c>
      <c r="F57" s="11" t="s">
        <v>93</v>
      </c>
      <c r="G57" s="11" t="s">
        <v>212</v>
      </c>
      <c r="H57" s="20">
        <v>1288</v>
      </c>
      <c r="I57" s="12"/>
      <c r="J57" s="12">
        <v>1363441.67</v>
      </c>
    </row>
    <row r="58" spans="1:10" x14ac:dyDescent="0.15">
      <c r="A58" s="9">
        <v>43164</v>
      </c>
      <c r="B58" s="10">
        <v>141</v>
      </c>
      <c r="C58" s="11" t="s">
        <v>87</v>
      </c>
      <c r="D58" s="11" t="s">
        <v>88</v>
      </c>
      <c r="E58" s="11" t="s">
        <v>89</v>
      </c>
      <c r="F58" s="11" t="s">
        <v>94</v>
      </c>
      <c r="G58" s="11" t="s">
        <v>212</v>
      </c>
      <c r="H58" s="20">
        <v>720</v>
      </c>
      <c r="I58" s="12"/>
      <c r="J58" s="12">
        <v>1364161.67</v>
      </c>
    </row>
    <row r="59" spans="1:10" x14ac:dyDescent="0.15">
      <c r="A59" s="9">
        <v>43164</v>
      </c>
      <c r="B59" s="10">
        <v>141</v>
      </c>
      <c r="C59" s="11" t="s">
        <v>87</v>
      </c>
      <c r="D59" s="11" t="s">
        <v>88</v>
      </c>
      <c r="E59" s="11" t="s">
        <v>89</v>
      </c>
      <c r="F59" s="11" t="s">
        <v>95</v>
      </c>
      <c r="G59" s="11" t="s">
        <v>212</v>
      </c>
      <c r="H59" s="20">
        <v>1920</v>
      </c>
      <c r="I59" s="12"/>
      <c r="J59" s="12">
        <v>1366081.67</v>
      </c>
    </row>
    <row r="60" spans="1:10" x14ac:dyDescent="0.15">
      <c r="A60" s="9">
        <v>43164</v>
      </c>
      <c r="B60" s="10">
        <v>141</v>
      </c>
      <c r="C60" s="11" t="s">
        <v>87</v>
      </c>
      <c r="D60" s="11" t="s">
        <v>88</v>
      </c>
      <c r="E60" s="11" t="s">
        <v>89</v>
      </c>
      <c r="F60" s="11" t="s">
        <v>96</v>
      </c>
      <c r="G60" s="11" t="s">
        <v>212</v>
      </c>
      <c r="H60" s="20">
        <v>760</v>
      </c>
      <c r="I60" s="12"/>
      <c r="J60" s="12">
        <v>1366841.67</v>
      </c>
    </row>
    <row r="61" spans="1:10" x14ac:dyDescent="0.15">
      <c r="A61" s="9">
        <v>43164</v>
      </c>
      <c r="B61" s="10">
        <v>141</v>
      </c>
      <c r="C61" s="11" t="s">
        <v>87</v>
      </c>
      <c r="D61" s="11" t="s">
        <v>88</v>
      </c>
      <c r="E61" s="11" t="s">
        <v>89</v>
      </c>
      <c r="F61" s="11" t="s">
        <v>97</v>
      </c>
      <c r="G61" s="11" t="s">
        <v>212</v>
      </c>
      <c r="H61" s="20">
        <v>512</v>
      </c>
      <c r="I61" s="12"/>
      <c r="J61" s="12">
        <v>1367353.67</v>
      </c>
    </row>
    <row r="62" spans="1:10" x14ac:dyDescent="0.15">
      <c r="A62" s="9">
        <v>43164</v>
      </c>
      <c r="B62" s="10">
        <v>141</v>
      </c>
      <c r="C62" s="11" t="s">
        <v>87</v>
      </c>
      <c r="D62" s="11" t="s">
        <v>88</v>
      </c>
      <c r="E62" s="11" t="s">
        <v>89</v>
      </c>
      <c r="F62" s="11" t="s">
        <v>98</v>
      </c>
      <c r="G62" s="11" t="s">
        <v>212</v>
      </c>
      <c r="H62" s="20">
        <v>1536</v>
      </c>
      <c r="I62" s="12"/>
      <c r="J62" s="12">
        <v>1368889.67</v>
      </c>
    </row>
    <row r="63" spans="1:10" x14ac:dyDescent="0.15">
      <c r="A63" s="9">
        <v>43164</v>
      </c>
      <c r="B63" s="10">
        <v>141</v>
      </c>
      <c r="C63" s="11" t="s">
        <v>87</v>
      </c>
      <c r="D63" s="11" t="s">
        <v>88</v>
      </c>
      <c r="E63" s="11" t="s">
        <v>89</v>
      </c>
      <c r="F63" s="11" t="s">
        <v>99</v>
      </c>
      <c r="G63" s="11" t="s">
        <v>212</v>
      </c>
      <c r="H63" s="20">
        <v>9200</v>
      </c>
      <c r="I63" s="12"/>
      <c r="J63" s="12">
        <v>1378089.67</v>
      </c>
    </row>
    <row r="64" spans="1:10" x14ac:dyDescent="0.15">
      <c r="A64" s="9">
        <v>43164</v>
      </c>
      <c r="B64" s="10">
        <v>141</v>
      </c>
      <c r="C64" s="11" t="s">
        <v>87</v>
      </c>
      <c r="D64" s="11" t="s">
        <v>88</v>
      </c>
      <c r="E64" s="11" t="s">
        <v>89</v>
      </c>
      <c r="F64" s="11" t="s">
        <v>100</v>
      </c>
      <c r="G64" s="11" t="s">
        <v>212</v>
      </c>
      <c r="H64" s="20">
        <v>9216</v>
      </c>
      <c r="I64" s="12"/>
      <c r="J64" s="12">
        <v>1387305.67</v>
      </c>
    </row>
    <row r="65" spans="1:10" x14ac:dyDescent="0.15">
      <c r="A65" s="9">
        <v>43164</v>
      </c>
      <c r="B65" s="10">
        <v>141</v>
      </c>
      <c r="C65" s="11" t="s">
        <v>87</v>
      </c>
      <c r="D65" s="11" t="s">
        <v>88</v>
      </c>
      <c r="E65" s="11" t="s">
        <v>89</v>
      </c>
      <c r="F65" s="11" t="s">
        <v>101</v>
      </c>
      <c r="G65" s="11" t="s">
        <v>212</v>
      </c>
      <c r="H65" s="20">
        <v>1920</v>
      </c>
      <c r="I65" s="12"/>
      <c r="J65" s="12">
        <v>1389225.67</v>
      </c>
    </row>
    <row r="66" spans="1:10" x14ac:dyDescent="0.15">
      <c r="A66" s="9">
        <v>43164</v>
      </c>
      <c r="B66" s="10">
        <v>141</v>
      </c>
      <c r="C66" s="11" t="s">
        <v>102</v>
      </c>
      <c r="D66" s="11" t="s">
        <v>103</v>
      </c>
      <c r="E66" s="11" t="s">
        <v>104</v>
      </c>
      <c r="F66" s="11" t="s">
        <v>105</v>
      </c>
      <c r="G66" s="11" t="s">
        <v>213</v>
      </c>
      <c r="H66" s="20">
        <v>3450</v>
      </c>
      <c r="I66" s="12"/>
      <c r="J66" s="12">
        <v>1392675.67</v>
      </c>
    </row>
    <row r="67" spans="1:10" x14ac:dyDescent="0.15">
      <c r="A67" s="9">
        <v>43164</v>
      </c>
      <c r="B67" s="10">
        <v>141</v>
      </c>
      <c r="C67" s="11" t="s">
        <v>102</v>
      </c>
      <c r="D67" s="11" t="s">
        <v>103</v>
      </c>
      <c r="E67" s="11" t="s">
        <v>104</v>
      </c>
      <c r="F67" s="11" t="s">
        <v>106</v>
      </c>
      <c r="G67" s="11" t="s">
        <v>213</v>
      </c>
      <c r="H67" s="20">
        <v>2625</v>
      </c>
      <c r="I67" s="12"/>
      <c r="J67" s="12">
        <v>1395300.67</v>
      </c>
    </row>
    <row r="68" spans="1:10" x14ac:dyDescent="0.15">
      <c r="A68" s="9">
        <v>43164</v>
      </c>
      <c r="B68" s="10">
        <v>141</v>
      </c>
      <c r="C68" s="11" t="s">
        <v>102</v>
      </c>
      <c r="D68" s="11" t="s">
        <v>103</v>
      </c>
      <c r="E68" s="11" t="s">
        <v>104</v>
      </c>
      <c r="F68" s="11" t="s">
        <v>17</v>
      </c>
      <c r="G68" s="11" t="s">
        <v>213</v>
      </c>
      <c r="H68" s="20">
        <v>364.5</v>
      </c>
      <c r="I68" s="12"/>
      <c r="J68" s="12">
        <v>1395665.17</v>
      </c>
    </row>
    <row r="69" spans="1:10" x14ac:dyDescent="0.15">
      <c r="A69" s="9">
        <v>43164</v>
      </c>
      <c r="B69" s="10">
        <v>141</v>
      </c>
      <c r="C69" s="11" t="s">
        <v>102</v>
      </c>
      <c r="D69" s="11" t="s">
        <v>103</v>
      </c>
      <c r="E69" s="11" t="s">
        <v>104</v>
      </c>
      <c r="F69" s="11" t="s">
        <v>107</v>
      </c>
      <c r="G69" s="11" t="s">
        <v>213</v>
      </c>
      <c r="H69" s="20">
        <v>3348</v>
      </c>
      <c r="I69" s="12"/>
      <c r="J69" s="12">
        <v>1399013.17</v>
      </c>
    </row>
    <row r="70" spans="1:10" x14ac:dyDescent="0.15">
      <c r="A70" s="9">
        <v>43164</v>
      </c>
      <c r="B70" s="10">
        <v>141</v>
      </c>
      <c r="C70" s="11" t="s">
        <v>102</v>
      </c>
      <c r="D70" s="11" t="s">
        <v>103</v>
      </c>
      <c r="E70" s="11" t="s">
        <v>104</v>
      </c>
      <c r="F70" s="11" t="s">
        <v>108</v>
      </c>
      <c r="G70" s="11" t="s">
        <v>213</v>
      </c>
      <c r="H70" s="20">
        <v>4914</v>
      </c>
      <c r="I70" s="12"/>
      <c r="J70" s="12">
        <v>1403927.17</v>
      </c>
    </row>
    <row r="71" spans="1:10" x14ac:dyDescent="0.15">
      <c r="A71" s="9">
        <v>43164</v>
      </c>
      <c r="B71" s="10">
        <v>141</v>
      </c>
      <c r="C71" s="11" t="s">
        <v>102</v>
      </c>
      <c r="D71" s="11" t="s">
        <v>103</v>
      </c>
      <c r="E71" s="11" t="s">
        <v>104</v>
      </c>
      <c r="F71" s="11" t="s">
        <v>17</v>
      </c>
      <c r="G71" s="11" t="s">
        <v>213</v>
      </c>
      <c r="H71" s="20">
        <v>495.72</v>
      </c>
      <c r="I71" s="12"/>
      <c r="J71" s="12">
        <v>1404422.89</v>
      </c>
    </row>
    <row r="72" spans="1:10" x14ac:dyDescent="0.15">
      <c r="A72" s="9">
        <v>43164</v>
      </c>
      <c r="B72" s="10">
        <v>141</v>
      </c>
      <c r="C72" s="11" t="s">
        <v>109</v>
      </c>
      <c r="D72" s="11" t="s">
        <v>110</v>
      </c>
      <c r="E72" s="11" t="s">
        <v>111</v>
      </c>
      <c r="F72" s="11" t="s">
        <v>220</v>
      </c>
      <c r="G72" s="11" t="s">
        <v>214</v>
      </c>
      <c r="H72" s="20">
        <v>2800</v>
      </c>
      <c r="I72" s="12"/>
      <c r="J72" s="12">
        <v>1407222.89</v>
      </c>
    </row>
    <row r="73" spans="1:10" x14ac:dyDescent="0.15">
      <c r="A73" s="9">
        <v>43164</v>
      </c>
      <c r="B73" s="10">
        <v>141</v>
      </c>
      <c r="C73" s="11" t="s">
        <v>109</v>
      </c>
      <c r="D73" s="11" t="s">
        <v>110</v>
      </c>
      <c r="E73" s="11" t="s">
        <v>111</v>
      </c>
      <c r="F73" s="11" t="s">
        <v>112</v>
      </c>
      <c r="G73" s="11" t="s">
        <v>214</v>
      </c>
      <c r="H73" s="20">
        <v>350</v>
      </c>
      <c r="I73" s="12"/>
      <c r="J73" s="12">
        <v>1407572.89</v>
      </c>
    </row>
    <row r="74" spans="1:10" x14ac:dyDescent="0.15">
      <c r="A74" s="9">
        <v>43164</v>
      </c>
      <c r="B74" s="10">
        <v>141</v>
      </c>
      <c r="C74" s="11" t="s">
        <v>109</v>
      </c>
      <c r="D74" s="11" t="s">
        <v>110</v>
      </c>
      <c r="E74" s="11" t="s">
        <v>111</v>
      </c>
      <c r="F74" s="11" t="s">
        <v>113</v>
      </c>
      <c r="G74" s="11" t="s">
        <v>214</v>
      </c>
      <c r="H74" s="20">
        <v>140</v>
      </c>
      <c r="I74" s="12"/>
      <c r="J74" s="12">
        <v>1407712.89</v>
      </c>
    </row>
    <row r="75" spans="1:10" x14ac:dyDescent="0.15">
      <c r="A75" s="9">
        <v>43164</v>
      </c>
      <c r="B75" s="10">
        <v>141</v>
      </c>
      <c r="C75" s="11" t="s">
        <v>109</v>
      </c>
      <c r="D75" s="11" t="s">
        <v>110</v>
      </c>
      <c r="E75" s="11" t="s">
        <v>111</v>
      </c>
      <c r="F75" s="11" t="s">
        <v>17</v>
      </c>
      <c r="G75" s="11" t="s">
        <v>214</v>
      </c>
      <c r="H75" s="20">
        <v>197.4</v>
      </c>
      <c r="I75" s="12"/>
      <c r="J75" s="12">
        <v>1407910.29</v>
      </c>
    </row>
    <row r="76" spans="1:10" x14ac:dyDescent="0.15">
      <c r="A76" s="9">
        <v>43164</v>
      </c>
      <c r="B76" s="10">
        <v>141</v>
      </c>
      <c r="C76" s="11" t="s">
        <v>114</v>
      </c>
      <c r="D76" s="11" t="s">
        <v>115</v>
      </c>
      <c r="E76" s="11" t="s">
        <v>116</v>
      </c>
      <c r="F76" s="11" t="s">
        <v>117</v>
      </c>
      <c r="G76" s="11" t="s">
        <v>215</v>
      </c>
      <c r="H76" s="20">
        <v>2500</v>
      </c>
      <c r="I76" s="12"/>
      <c r="J76" s="12">
        <v>1410410.29</v>
      </c>
    </row>
    <row r="77" spans="1:10" x14ac:dyDescent="0.15">
      <c r="A77" s="9">
        <v>43164</v>
      </c>
      <c r="B77" s="10">
        <v>141</v>
      </c>
      <c r="C77" s="11" t="s">
        <v>114</v>
      </c>
      <c r="D77" s="11" t="s">
        <v>115</v>
      </c>
      <c r="E77" s="11" t="s">
        <v>116</v>
      </c>
      <c r="F77" s="11" t="s">
        <v>118</v>
      </c>
      <c r="G77" s="11" t="s">
        <v>215</v>
      </c>
      <c r="H77" s="20">
        <v>2500</v>
      </c>
      <c r="I77" s="12"/>
      <c r="J77" s="12">
        <v>1412910.29</v>
      </c>
    </row>
    <row r="78" spans="1:10" x14ac:dyDescent="0.15">
      <c r="A78" s="9">
        <v>43164</v>
      </c>
      <c r="B78" s="10">
        <v>141</v>
      </c>
      <c r="C78" s="11" t="s">
        <v>114</v>
      </c>
      <c r="D78" s="11" t="s">
        <v>115</v>
      </c>
      <c r="E78" s="11" t="s">
        <v>116</v>
      </c>
      <c r="F78" s="11" t="s">
        <v>119</v>
      </c>
      <c r="G78" s="11" t="s">
        <v>215</v>
      </c>
      <c r="H78" s="20">
        <v>500</v>
      </c>
      <c r="I78" s="12"/>
      <c r="J78" s="12">
        <v>1413410.29</v>
      </c>
    </row>
    <row r="79" spans="1:10" x14ac:dyDescent="0.15">
      <c r="A79" s="9">
        <v>43164</v>
      </c>
      <c r="B79" s="10">
        <v>141</v>
      </c>
      <c r="C79" s="11" t="s">
        <v>114</v>
      </c>
      <c r="D79" s="11" t="s">
        <v>115</v>
      </c>
      <c r="E79" s="11" t="s">
        <v>116</v>
      </c>
      <c r="F79" s="11" t="s">
        <v>17</v>
      </c>
      <c r="G79" s="11" t="s">
        <v>215</v>
      </c>
      <c r="H79" s="20">
        <v>330</v>
      </c>
      <c r="I79" s="12"/>
      <c r="J79" s="12">
        <v>1413740.29</v>
      </c>
    </row>
    <row r="80" spans="1:10" x14ac:dyDescent="0.15">
      <c r="A80" s="9">
        <v>43164</v>
      </c>
      <c r="B80" s="10">
        <v>141</v>
      </c>
      <c r="C80" s="11" t="s">
        <v>120</v>
      </c>
      <c r="D80" s="11" t="s">
        <v>121</v>
      </c>
      <c r="E80" s="11" t="s">
        <v>122</v>
      </c>
      <c r="F80" s="11" t="s">
        <v>123</v>
      </c>
      <c r="G80" s="11" t="s">
        <v>218</v>
      </c>
      <c r="H80" s="20">
        <v>2000</v>
      </c>
      <c r="I80" s="12"/>
      <c r="J80" s="12">
        <v>1415740.29</v>
      </c>
    </row>
    <row r="81" spans="1:10" x14ac:dyDescent="0.15">
      <c r="A81" s="9">
        <v>43164</v>
      </c>
      <c r="B81" s="10">
        <v>141</v>
      </c>
      <c r="C81" s="11" t="s">
        <v>120</v>
      </c>
      <c r="D81" s="11" t="s">
        <v>121</v>
      </c>
      <c r="E81" s="11" t="s">
        <v>122</v>
      </c>
      <c r="F81" s="11" t="s">
        <v>124</v>
      </c>
      <c r="G81" s="11" t="s">
        <v>218</v>
      </c>
      <c r="H81" s="20">
        <v>2520</v>
      </c>
      <c r="I81" s="12"/>
      <c r="J81" s="12">
        <v>1418260.29</v>
      </c>
    </row>
    <row r="82" spans="1:10" x14ac:dyDescent="0.15">
      <c r="A82" s="9">
        <v>43164</v>
      </c>
      <c r="B82" s="10">
        <v>141</v>
      </c>
      <c r="C82" s="11" t="s">
        <v>125</v>
      </c>
      <c r="D82" s="11" t="s">
        <v>126</v>
      </c>
      <c r="E82" s="11" t="s">
        <v>127</v>
      </c>
      <c r="F82" s="11" t="s">
        <v>128</v>
      </c>
      <c r="G82" s="11" t="s">
        <v>219</v>
      </c>
      <c r="H82" s="20">
        <v>9000</v>
      </c>
      <c r="I82" s="12"/>
      <c r="J82" s="12">
        <v>1427260.29</v>
      </c>
    </row>
    <row r="83" spans="1:10" x14ac:dyDescent="0.15">
      <c r="A83" s="9">
        <v>43164</v>
      </c>
      <c r="B83" s="10">
        <v>141</v>
      </c>
      <c r="C83" s="11" t="s">
        <v>125</v>
      </c>
      <c r="D83" s="11" t="s">
        <v>126</v>
      </c>
      <c r="E83" s="11" t="s">
        <v>127</v>
      </c>
      <c r="F83" s="11" t="s">
        <v>17</v>
      </c>
      <c r="G83" s="11" t="s">
        <v>219</v>
      </c>
      <c r="H83" s="20">
        <v>540</v>
      </c>
      <c r="I83" s="12"/>
      <c r="J83" s="12">
        <v>1427800.29</v>
      </c>
    </row>
    <row r="84" spans="1:10" x14ac:dyDescent="0.15">
      <c r="A84" s="9">
        <v>43164</v>
      </c>
      <c r="B84" s="10">
        <v>141</v>
      </c>
      <c r="C84" s="11" t="s">
        <v>129</v>
      </c>
      <c r="D84" s="11" t="s">
        <v>130</v>
      </c>
      <c r="E84" s="11" t="s">
        <v>131</v>
      </c>
      <c r="F84" s="11" t="s">
        <v>132</v>
      </c>
      <c r="G84" s="11" t="s">
        <v>205</v>
      </c>
      <c r="H84" s="20">
        <v>632</v>
      </c>
      <c r="I84" s="12"/>
      <c r="J84" s="12">
        <v>1428432.29</v>
      </c>
    </row>
    <row r="85" spans="1:10" x14ac:dyDescent="0.15">
      <c r="A85" s="9">
        <v>43164</v>
      </c>
      <c r="B85" s="10">
        <v>141</v>
      </c>
      <c r="C85" s="11" t="s">
        <v>129</v>
      </c>
      <c r="D85" s="11" t="s">
        <v>130</v>
      </c>
      <c r="E85" s="11" t="s">
        <v>131</v>
      </c>
      <c r="F85" s="11" t="s">
        <v>133</v>
      </c>
      <c r="G85" s="11" t="s">
        <v>205</v>
      </c>
      <c r="H85" s="20">
        <v>270</v>
      </c>
      <c r="I85" s="12"/>
      <c r="J85" s="12">
        <v>1428702.29</v>
      </c>
    </row>
    <row r="86" spans="1:10" x14ac:dyDescent="0.15">
      <c r="A86" s="9">
        <v>43173</v>
      </c>
      <c r="B86" s="10">
        <v>141</v>
      </c>
      <c r="C86" s="11" t="s">
        <v>134</v>
      </c>
      <c r="D86" s="11" t="s">
        <v>135</v>
      </c>
      <c r="E86" s="11" t="s">
        <v>136</v>
      </c>
      <c r="F86" s="11" t="s">
        <v>137</v>
      </c>
      <c r="G86" s="11" t="s">
        <v>216</v>
      </c>
      <c r="H86" s="20">
        <v>15000</v>
      </c>
      <c r="I86" s="12"/>
      <c r="J86" s="12">
        <v>1443702.29</v>
      </c>
    </row>
    <row r="87" spans="1:10" x14ac:dyDescent="0.15">
      <c r="A87" s="9">
        <v>43173</v>
      </c>
      <c r="B87" s="10">
        <v>141</v>
      </c>
      <c r="C87" s="11" t="s">
        <v>134</v>
      </c>
      <c r="D87" s="11" t="s">
        <v>135</v>
      </c>
      <c r="E87" s="11" t="s">
        <v>136</v>
      </c>
      <c r="F87" s="11" t="s">
        <v>17</v>
      </c>
      <c r="G87" s="11" t="s">
        <v>216</v>
      </c>
      <c r="H87" s="20">
        <v>900</v>
      </c>
      <c r="I87" s="12"/>
      <c r="J87" s="12">
        <v>1444602.29</v>
      </c>
    </row>
    <row r="88" spans="1:10" x14ac:dyDescent="0.15">
      <c r="A88" s="9">
        <v>43174</v>
      </c>
      <c r="B88" s="10">
        <v>141</v>
      </c>
      <c r="C88" s="11" t="s">
        <v>138</v>
      </c>
      <c r="D88" s="11" t="s">
        <v>139</v>
      </c>
      <c r="E88" s="11" t="s">
        <v>140</v>
      </c>
      <c r="F88" s="11" t="s">
        <v>141</v>
      </c>
      <c r="G88" s="11" t="s">
        <v>217</v>
      </c>
      <c r="H88" s="20">
        <v>3000</v>
      </c>
      <c r="I88" s="12"/>
      <c r="J88" s="12">
        <v>1447602.29</v>
      </c>
    </row>
    <row r="89" spans="1:10" x14ac:dyDescent="0.15">
      <c r="A89" s="9">
        <v>43174</v>
      </c>
      <c r="B89" s="10">
        <v>141</v>
      </c>
      <c r="C89" s="11" t="s">
        <v>142</v>
      </c>
      <c r="D89" s="11" t="s">
        <v>143</v>
      </c>
      <c r="E89" s="11" t="s">
        <v>144</v>
      </c>
      <c r="F89" s="11" t="s">
        <v>145</v>
      </c>
      <c r="G89" s="11" t="s">
        <v>232</v>
      </c>
      <c r="H89" s="20">
        <v>200</v>
      </c>
      <c r="I89" s="12"/>
      <c r="J89" s="12">
        <v>1447802.29</v>
      </c>
    </row>
    <row r="90" spans="1:10" x14ac:dyDescent="0.15">
      <c r="A90" s="9">
        <v>43188</v>
      </c>
      <c r="B90" s="10">
        <v>141</v>
      </c>
      <c r="C90" s="11" t="s">
        <v>146</v>
      </c>
      <c r="D90" s="11" t="s">
        <v>147</v>
      </c>
      <c r="E90" s="11" t="s">
        <v>148</v>
      </c>
      <c r="F90" s="11" t="s">
        <v>149</v>
      </c>
      <c r="G90" s="11" t="s">
        <v>230</v>
      </c>
      <c r="H90" s="20">
        <v>300</v>
      </c>
      <c r="I90" s="12"/>
      <c r="J90" s="12">
        <v>1448102.29</v>
      </c>
    </row>
    <row r="91" spans="1:10" x14ac:dyDescent="0.15">
      <c r="A91" s="9">
        <v>43188</v>
      </c>
      <c r="B91" s="10">
        <v>141</v>
      </c>
      <c r="C91" s="11" t="s">
        <v>146</v>
      </c>
      <c r="D91" s="11" t="s">
        <v>147</v>
      </c>
      <c r="E91" s="11" t="s">
        <v>148</v>
      </c>
      <c r="F91" s="11" t="s">
        <v>150</v>
      </c>
      <c r="G91" s="11" t="s">
        <v>217</v>
      </c>
      <c r="H91" s="20">
        <v>2400</v>
      </c>
      <c r="I91" s="12"/>
      <c r="J91" s="12">
        <v>1450502.29</v>
      </c>
    </row>
    <row r="92" spans="1:10" x14ac:dyDescent="0.15">
      <c r="A92" s="9">
        <v>43188</v>
      </c>
      <c r="B92" s="10">
        <v>141</v>
      </c>
      <c r="C92" s="11" t="s">
        <v>146</v>
      </c>
      <c r="D92" s="11" t="s">
        <v>147</v>
      </c>
      <c r="E92" s="11" t="s">
        <v>148</v>
      </c>
      <c r="F92" s="11" t="s">
        <v>151</v>
      </c>
      <c r="G92" s="11" t="s">
        <v>232</v>
      </c>
      <c r="H92" s="20">
        <v>300</v>
      </c>
      <c r="I92" s="12"/>
      <c r="J92" s="12">
        <v>1450802.29</v>
      </c>
    </row>
    <row r="93" spans="1:10" x14ac:dyDescent="0.15">
      <c r="A93" s="9">
        <v>43188</v>
      </c>
      <c r="B93" s="10">
        <v>141</v>
      </c>
      <c r="C93" s="11" t="s">
        <v>146</v>
      </c>
      <c r="D93" s="11" t="s">
        <v>147</v>
      </c>
      <c r="E93" s="11" t="s">
        <v>148</v>
      </c>
      <c r="F93" s="11" t="s">
        <v>152</v>
      </c>
      <c r="G93" s="11" t="s">
        <v>232</v>
      </c>
      <c r="H93" s="20">
        <v>300</v>
      </c>
      <c r="I93" s="12"/>
      <c r="J93" s="12">
        <v>1451102.29</v>
      </c>
    </row>
    <row r="94" spans="1:10" x14ac:dyDescent="0.15">
      <c r="A94" s="9">
        <v>43190</v>
      </c>
      <c r="B94" s="10">
        <v>145</v>
      </c>
      <c r="C94" s="11" t="s">
        <v>153</v>
      </c>
      <c r="D94" s="11" t="s">
        <v>154</v>
      </c>
      <c r="E94" s="11" t="s">
        <v>155</v>
      </c>
      <c r="F94" s="11" t="s">
        <v>156</v>
      </c>
      <c r="G94" s="11" t="s">
        <v>222</v>
      </c>
      <c r="H94" s="20">
        <v>225</v>
      </c>
      <c r="I94" s="12"/>
      <c r="J94" s="12">
        <v>1451327.29</v>
      </c>
    </row>
    <row r="95" spans="1:10" x14ac:dyDescent="0.15">
      <c r="A95" s="9">
        <v>43201</v>
      </c>
      <c r="B95" s="10">
        <v>151</v>
      </c>
      <c r="C95" s="11" t="s">
        <v>157</v>
      </c>
      <c r="D95" s="11" t="s">
        <v>158</v>
      </c>
      <c r="E95" s="11" t="s">
        <v>20</v>
      </c>
      <c r="F95" s="11" t="s">
        <v>159</v>
      </c>
      <c r="G95" s="11" t="s">
        <v>199</v>
      </c>
      <c r="H95" s="22">
        <v>60546.79</v>
      </c>
      <c r="I95" s="12"/>
      <c r="J95" s="12">
        <v>1511874.08</v>
      </c>
    </row>
    <row r="96" spans="1:10" x14ac:dyDescent="0.15">
      <c r="A96" s="9">
        <v>43201</v>
      </c>
      <c r="B96" s="10">
        <v>151</v>
      </c>
      <c r="C96" s="11" t="s">
        <v>157</v>
      </c>
      <c r="D96" s="11" t="s">
        <v>158</v>
      </c>
      <c r="E96" s="11" t="s">
        <v>20</v>
      </c>
      <c r="F96" s="11" t="s">
        <v>17</v>
      </c>
      <c r="G96" s="11" t="s">
        <v>199</v>
      </c>
      <c r="H96" s="22">
        <v>3632.81</v>
      </c>
      <c r="I96" s="12"/>
      <c r="J96" s="12">
        <v>1515506.89</v>
      </c>
    </row>
    <row r="97" spans="1:10" x14ac:dyDescent="0.15">
      <c r="A97" s="9">
        <v>43201</v>
      </c>
      <c r="B97" s="10">
        <v>151</v>
      </c>
      <c r="C97" s="11" t="s">
        <v>157</v>
      </c>
      <c r="D97" s="11" t="s">
        <v>158</v>
      </c>
      <c r="E97" s="11" t="s">
        <v>20</v>
      </c>
      <c r="F97" s="11" t="s">
        <v>160</v>
      </c>
      <c r="G97" s="11" t="s">
        <v>229</v>
      </c>
      <c r="I97" s="12">
        <v>29950</v>
      </c>
      <c r="J97" s="12">
        <v>1485556.89</v>
      </c>
    </row>
    <row r="98" spans="1:10" x14ac:dyDescent="0.15">
      <c r="A98" s="9">
        <v>43201</v>
      </c>
      <c r="B98" s="10">
        <v>151</v>
      </c>
      <c r="C98" s="11" t="s">
        <v>157</v>
      </c>
      <c r="D98" s="11" t="s">
        <v>158</v>
      </c>
      <c r="E98" s="11" t="s">
        <v>20</v>
      </c>
      <c r="F98" s="11" t="s">
        <v>161</v>
      </c>
      <c r="G98" s="11" t="s">
        <v>229</v>
      </c>
      <c r="I98" s="12">
        <v>2250</v>
      </c>
      <c r="J98" s="12">
        <v>1483306.89</v>
      </c>
    </row>
    <row r="99" spans="1:10" x14ac:dyDescent="0.15">
      <c r="A99" s="9">
        <v>43201</v>
      </c>
      <c r="B99" s="10">
        <v>151</v>
      </c>
      <c r="C99" s="11" t="s">
        <v>157</v>
      </c>
      <c r="D99" s="11" t="s">
        <v>158</v>
      </c>
      <c r="E99" s="11" t="s">
        <v>20</v>
      </c>
      <c r="F99" s="11" t="s">
        <v>162</v>
      </c>
      <c r="G99" s="11" t="s">
        <v>229</v>
      </c>
      <c r="I99" s="12">
        <v>6005</v>
      </c>
      <c r="J99" s="12">
        <v>1477301.89</v>
      </c>
    </row>
    <row r="100" spans="1:10" x14ac:dyDescent="0.15">
      <c r="A100" s="9">
        <v>43201</v>
      </c>
      <c r="B100" s="10">
        <v>151</v>
      </c>
      <c r="C100" s="11" t="s">
        <v>157</v>
      </c>
      <c r="D100" s="11" t="s">
        <v>158</v>
      </c>
      <c r="E100" s="11" t="s">
        <v>20</v>
      </c>
      <c r="F100" s="11" t="s">
        <v>163</v>
      </c>
      <c r="G100" s="11" t="s">
        <v>229</v>
      </c>
      <c r="I100" s="12">
        <v>12649</v>
      </c>
      <c r="J100" s="12">
        <v>1464652.89</v>
      </c>
    </row>
    <row r="101" spans="1:10" x14ac:dyDescent="0.15">
      <c r="A101" s="9">
        <v>43201</v>
      </c>
      <c r="B101" s="10">
        <v>151</v>
      </c>
      <c r="C101" s="11" t="s">
        <v>157</v>
      </c>
      <c r="D101" s="11" t="s">
        <v>158</v>
      </c>
      <c r="E101" s="11" t="s">
        <v>20</v>
      </c>
      <c r="F101" s="11" t="s">
        <v>164</v>
      </c>
      <c r="G101" s="11" t="s">
        <v>228</v>
      </c>
      <c r="H101" s="20">
        <v>55000</v>
      </c>
      <c r="I101" s="12"/>
      <c r="J101" s="12">
        <v>1519652.89</v>
      </c>
    </row>
    <row r="102" spans="1:10" x14ac:dyDescent="0.15">
      <c r="A102" s="9">
        <v>43201</v>
      </c>
      <c r="B102" s="10">
        <v>151</v>
      </c>
      <c r="C102" s="11" t="s">
        <v>157</v>
      </c>
      <c r="D102" s="11" t="s">
        <v>158</v>
      </c>
      <c r="E102" s="11" t="s">
        <v>20</v>
      </c>
      <c r="F102" s="11" t="s">
        <v>165</v>
      </c>
      <c r="G102" s="11" t="s">
        <v>228</v>
      </c>
      <c r="H102" s="20">
        <v>47200</v>
      </c>
      <c r="I102" s="12"/>
      <c r="J102" s="12">
        <v>1566852.89</v>
      </c>
    </row>
    <row r="103" spans="1:10" x14ac:dyDescent="0.15">
      <c r="A103" s="9">
        <v>43201</v>
      </c>
      <c r="B103" s="10">
        <v>151</v>
      </c>
      <c r="C103" s="11" t="s">
        <v>157</v>
      </c>
      <c r="D103" s="11" t="s">
        <v>158</v>
      </c>
      <c r="E103" s="11" t="s">
        <v>20</v>
      </c>
      <c r="F103" s="11" t="s">
        <v>166</v>
      </c>
      <c r="G103" s="11" t="s">
        <v>228</v>
      </c>
      <c r="H103" s="20">
        <v>4000</v>
      </c>
      <c r="I103" s="12"/>
      <c r="J103" s="12">
        <v>1570852.89</v>
      </c>
    </row>
    <row r="104" spans="1:10" x14ac:dyDescent="0.15">
      <c r="A104" s="9">
        <v>43201</v>
      </c>
      <c r="B104" s="10">
        <v>151</v>
      </c>
      <c r="C104" s="11" t="s">
        <v>157</v>
      </c>
      <c r="D104" s="11" t="s">
        <v>158</v>
      </c>
      <c r="E104" s="11" t="s">
        <v>20</v>
      </c>
      <c r="F104" s="11" t="s">
        <v>167</v>
      </c>
      <c r="G104" s="11" t="s">
        <v>228</v>
      </c>
      <c r="H104" s="20">
        <v>1070</v>
      </c>
      <c r="I104" s="12"/>
      <c r="J104" s="12">
        <v>1571922.89</v>
      </c>
    </row>
    <row r="105" spans="1:10" x14ac:dyDescent="0.15">
      <c r="A105" s="9">
        <v>43201</v>
      </c>
      <c r="B105" s="10">
        <v>151</v>
      </c>
      <c r="C105" s="11" t="s">
        <v>157</v>
      </c>
      <c r="D105" s="11" t="s">
        <v>158</v>
      </c>
      <c r="E105" s="11" t="s">
        <v>20</v>
      </c>
      <c r="F105" s="11" t="s">
        <v>17</v>
      </c>
      <c r="G105" s="11" t="s">
        <v>228</v>
      </c>
      <c r="H105" s="20">
        <v>6436.2</v>
      </c>
      <c r="I105" s="12"/>
      <c r="J105" s="12">
        <v>1578359.09</v>
      </c>
    </row>
    <row r="106" spans="1:10" x14ac:dyDescent="0.15">
      <c r="A106" s="9">
        <v>43208</v>
      </c>
      <c r="B106" s="10">
        <v>151</v>
      </c>
      <c r="C106" s="11" t="s">
        <v>168</v>
      </c>
      <c r="D106" s="11" t="s">
        <v>169</v>
      </c>
      <c r="E106" s="11" t="s">
        <v>104</v>
      </c>
      <c r="F106" s="11" t="s">
        <v>170</v>
      </c>
      <c r="G106" s="11" t="s">
        <v>213</v>
      </c>
      <c r="H106" s="20">
        <v>1250</v>
      </c>
      <c r="I106" s="12"/>
      <c r="J106" s="12">
        <v>1579609.09</v>
      </c>
    </row>
    <row r="107" spans="1:10" x14ac:dyDescent="0.15">
      <c r="A107" s="9">
        <v>43208</v>
      </c>
      <c r="B107" s="10">
        <v>151</v>
      </c>
      <c r="C107" s="11" t="s">
        <v>168</v>
      </c>
      <c r="D107" s="11" t="s">
        <v>169</v>
      </c>
      <c r="E107" s="11" t="s">
        <v>104</v>
      </c>
      <c r="F107" s="11" t="s">
        <v>17</v>
      </c>
      <c r="G107" s="11" t="s">
        <v>213</v>
      </c>
      <c r="H107" s="20">
        <v>75</v>
      </c>
      <c r="I107" s="12"/>
      <c r="J107" s="12">
        <v>1579684.09</v>
      </c>
    </row>
    <row r="108" spans="1:10" x14ac:dyDescent="0.15">
      <c r="A108" s="9">
        <v>43224</v>
      </c>
      <c r="B108" s="10">
        <v>161</v>
      </c>
      <c r="C108" s="11" t="s">
        <v>171</v>
      </c>
      <c r="D108" s="11" t="s">
        <v>172</v>
      </c>
      <c r="E108" s="11" t="s">
        <v>41</v>
      </c>
      <c r="F108" s="11" t="s">
        <v>173</v>
      </c>
      <c r="G108" s="11" t="s">
        <v>201</v>
      </c>
      <c r="H108" s="20">
        <v>14502</v>
      </c>
      <c r="I108" s="12"/>
      <c r="J108" s="12">
        <v>1594186.09</v>
      </c>
    </row>
    <row r="109" spans="1:10" x14ac:dyDescent="0.15">
      <c r="A109" s="9">
        <v>43224</v>
      </c>
      <c r="B109" s="10">
        <v>161</v>
      </c>
      <c r="C109" s="11" t="s">
        <v>174</v>
      </c>
      <c r="D109" s="11" t="s">
        <v>175</v>
      </c>
      <c r="E109" s="11" t="s">
        <v>176</v>
      </c>
      <c r="F109" s="11" t="s">
        <v>177</v>
      </c>
      <c r="G109" s="11" t="s">
        <v>224</v>
      </c>
      <c r="H109" s="20">
        <v>3900</v>
      </c>
      <c r="I109" s="12"/>
      <c r="J109" s="12">
        <v>1598086.09</v>
      </c>
    </row>
    <row r="110" spans="1:10" x14ac:dyDescent="0.15">
      <c r="A110" s="9">
        <v>43224</v>
      </c>
      <c r="B110" s="10">
        <v>161</v>
      </c>
      <c r="C110" s="11" t="s">
        <v>174</v>
      </c>
      <c r="D110" s="11" t="s">
        <v>175</v>
      </c>
      <c r="E110" s="11" t="s">
        <v>176</v>
      </c>
      <c r="F110" s="11" t="s">
        <v>178</v>
      </c>
      <c r="G110" s="11" t="s">
        <v>224</v>
      </c>
      <c r="H110" s="20">
        <v>1560</v>
      </c>
      <c r="I110" s="12"/>
      <c r="J110" s="12">
        <v>1599646.09</v>
      </c>
    </row>
    <row r="111" spans="1:10" x14ac:dyDescent="0.15">
      <c r="A111" s="9">
        <v>43224</v>
      </c>
      <c r="B111" s="10">
        <v>161</v>
      </c>
      <c r="C111" s="11" t="s">
        <v>174</v>
      </c>
      <c r="D111" s="11" t="s">
        <v>175</v>
      </c>
      <c r="E111" s="11" t="s">
        <v>176</v>
      </c>
      <c r="F111" s="11" t="s">
        <v>179</v>
      </c>
      <c r="G111" s="11" t="s">
        <v>224</v>
      </c>
      <c r="H111" s="20">
        <v>1950</v>
      </c>
      <c r="I111" s="12"/>
      <c r="J111" s="12">
        <v>1601596.09</v>
      </c>
    </row>
    <row r="112" spans="1:10" x14ac:dyDescent="0.15">
      <c r="A112" s="9">
        <v>43224</v>
      </c>
      <c r="B112" s="10">
        <v>161</v>
      </c>
      <c r="C112" s="11" t="s">
        <v>174</v>
      </c>
      <c r="D112" s="11" t="s">
        <v>175</v>
      </c>
      <c r="E112" s="11" t="s">
        <v>176</v>
      </c>
      <c r="F112" s="11" t="s">
        <v>180</v>
      </c>
      <c r="G112" s="11" t="s">
        <v>224</v>
      </c>
      <c r="H112" s="20">
        <v>1040</v>
      </c>
      <c r="I112" s="12"/>
      <c r="J112" s="12">
        <v>1602636.09</v>
      </c>
    </row>
    <row r="113" spans="1:10" x14ac:dyDescent="0.15">
      <c r="A113" s="9">
        <v>43224</v>
      </c>
      <c r="B113" s="10">
        <v>161</v>
      </c>
      <c r="C113" s="11" t="s">
        <v>174</v>
      </c>
      <c r="D113" s="11" t="s">
        <v>175</v>
      </c>
      <c r="E113" s="11" t="s">
        <v>176</v>
      </c>
      <c r="F113" s="11" t="s">
        <v>181</v>
      </c>
      <c r="G113" s="11" t="s">
        <v>224</v>
      </c>
      <c r="H113" s="20">
        <v>650</v>
      </c>
      <c r="I113" s="12"/>
      <c r="J113" s="12">
        <v>1603286.09</v>
      </c>
    </row>
    <row r="114" spans="1:10" x14ac:dyDescent="0.15">
      <c r="A114" s="9">
        <v>43224</v>
      </c>
      <c r="B114" s="10">
        <v>161</v>
      </c>
      <c r="C114" s="11" t="s">
        <v>174</v>
      </c>
      <c r="D114" s="11" t="s">
        <v>175</v>
      </c>
      <c r="E114" s="11" t="s">
        <v>176</v>
      </c>
      <c r="F114" s="11" t="s">
        <v>182</v>
      </c>
      <c r="G114" s="11" t="s">
        <v>224</v>
      </c>
      <c r="H114" s="20">
        <v>1430</v>
      </c>
      <c r="I114" s="12"/>
      <c r="J114" s="12">
        <v>1604716.09</v>
      </c>
    </row>
    <row r="115" spans="1:10" x14ac:dyDescent="0.15">
      <c r="A115" s="9">
        <v>43224</v>
      </c>
      <c r="B115" s="10">
        <v>161</v>
      </c>
      <c r="C115" s="11" t="s">
        <v>174</v>
      </c>
      <c r="D115" s="11" t="s">
        <v>175</v>
      </c>
      <c r="E115" s="11" t="s">
        <v>176</v>
      </c>
      <c r="F115" s="11" t="s">
        <v>183</v>
      </c>
      <c r="G115" s="11" t="s">
        <v>224</v>
      </c>
      <c r="H115" s="20">
        <v>6500</v>
      </c>
      <c r="I115" s="12"/>
      <c r="J115" s="12">
        <v>1611216.09</v>
      </c>
    </row>
    <row r="116" spans="1:10" x14ac:dyDescent="0.15">
      <c r="A116" s="9">
        <v>43224</v>
      </c>
      <c r="B116" s="10">
        <v>161</v>
      </c>
      <c r="C116" s="11" t="s">
        <v>174</v>
      </c>
      <c r="D116" s="11" t="s">
        <v>175</v>
      </c>
      <c r="E116" s="11" t="s">
        <v>176</v>
      </c>
      <c r="F116" s="11" t="s">
        <v>17</v>
      </c>
      <c r="G116" s="11" t="s">
        <v>224</v>
      </c>
      <c r="H116" s="20">
        <v>1021.8</v>
      </c>
      <c r="I116" s="12"/>
      <c r="J116" s="12">
        <v>1612237.89</v>
      </c>
    </row>
    <row r="117" spans="1:10" x14ac:dyDescent="0.15">
      <c r="A117" s="9">
        <v>43224</v>
      </c>
      <c r="B117" s="10">
        <v>161</v>
      </c>
      <c r="C117" s="11" t="s">
        <v>174</v>
      </c>
      <c r="D117" s="11" t="s">
        <v>175</v>
      </c>
      <c r="E117" s="11" t="s">
        <v>176</v>
      </c>
      <c r="F117" s="11" t="s">
        <v>184</v>
      </c>
      <c r="G117" s="11" t="s">
        <v>233</v>
      </c>
      <c r="H117" s="20">
        <v>585</v>
      </c>
      <c r="I117" s="12"/>
      <c r="J117" s="12">
        <v>1612822.89</v>
      </c>
    </row>
    <row r="118" spans="1:10" x14ac:dyDescent="0.15">
      <c r="A118" s="9">
        <v>43224</v>
      </c>
      <c r="B118" s="10">
        <v>161</v>
      </c>
      <c r="C118" s="11" t="s">
        <v>174</v>
      </c>
      <c r="D118" s="11" t="s">
        <v>175</v>
      </c>
      <c r="E118" s="11" t="s">
        <v>176</v>
      </c>
      <c r="F118" s="11" t="s">
        <v>185</v>
      </c>
      <c r="G118" s="11" t="s">
        <v>234</v>
      </c>
      <c r="H118" s="20">
        <v>260</v>
      </c>
      <c r="I118" s="12"/>
      <c r="J118" s="12">
        <v>1613082.89</v>
      </c>
    </row>
    <row r="119" spans="1:10" x14ac:dyDescent="0.15">
      <c r="A119" s="9">
        <v>43224</v>
      </c>
      <c r="B119" s="10">
        <v>161</v>
      </c>
      <c r="C119" s="11" t="s">
        <v>174</v>
      </c>
      <c r="D119" s="11" t="s">
        <v>175</v>
      </c>
      <c r="E119" s="11" t="s">
        <v>176</v>
      </c>
      <c r="F119" s="11" t="s">
        <v>186</v>
      </c>
      <c r="G119" s="11" t="s">
        <v>235</v>
      </c>
      <c r="H119" s="20">
        <v>585</v>
      </c>
      <c r="I119" s="12"/>
      <c r="J119" s="12">
        <v>1613667.89</v>
      </c>
    </row>
    <row r="120" spans="1:10" x14ac:dyDescent="0.15">
      <c r="A120" s="9">
        <v>43224</v>
      </c>
      <c r="B120" s="10">
        <v>161</v>
      </c>
      <c r="C120" s="11" t="s">
        <v>174</v>
      </c>
      <c r="D120" s="11" t="s">
        <v>175</v>
      </c>
      <c r="E120" s="11" t="s">
        <v>176</v>
      </c>
      <c r="F120" s="11" t="s">
        <v>187</v>
      </c>
      <c r="G120" s="11" t="s">
        <v>233</v>
      </c>
      <c r="H120" s="20">
        <v>585</v>
      </c>
      <c r="I120" s="12"/>
      <c r="J120" s="12">
        <v>1614252.89</v>
      </c>
    </row>
    <row r="121" spans="1:10" x14ac:dyDescent="0.15">
      <c r="A121" s="9">
        <v>43224</v>
      </c>
      <c r="B121" s="10">
        <v>161</v>
      </c>
      <c r="C121" s="11" t="s">
        <v>174</v>
      </c>
      <c r="D121" s="11" t="s">
        <v>175</v>
      </c>
      <c r="E121" s="11" t="s">
        <v>176</v>
      </c>
      <c r="F121" s="11" t="s">
        <v>188</v>
      </c>
      <c r="G121" s="11" t="s">
        <v>232</v>
      </c>
      <c r="H121" s="20">
        <v>325</v>
      </c>
      <c r="I121" s="12"/>
      <c r="J121" s="12">
        <v>1614577.89</v>
      </c>
    </row>
    <row r="122" spans="1:10" x14ac:dyDescent="0.15">
      <c r="A122" s="9">
        <v>43224</v>
      </c>
      <c r="B122" s="10">
        <v>161</v>
      </c>
      <c r="C122" s="11" t="s">
        <v>174</v>
      </c>
      <c r="D122" s="11" t="s">
        <v>175</v>
      </c>
      <c r="E122" s="11" t="s">
        <v>176</v>
      </c>
      <c r="F122" s="11" t="s">
        <v>189</v>
      </c>
      <c r="G122" s="11" t="s">
        <v>237</v>
      </c>
      <c r="H122" s="20">
        <v>1575.6</v>
      </c>
      <c r="I122" s="12"/>
      <c r="J122" s="12">
        <v>1616153.49</v>
      </c>
    </row>
    <row r="123" spans="1:10" x14ac:dyDescent="0.15">
      <c r="A123" s="9">
        <v>43224</v>
      </c>
      <c r="B123" s="10">
        <v>161</v>
      </c>
      <c r="C123" s="11" t="s">
        <v>174</v>
      </c>
      <c r="D123" s="11" t="s">
        <v>175</v>
      </c>
      <c r="E123" s="11" t="s">
        <v>176</v>
      </c>
      <c r="F123" s="11" t="s">
        <v>190</v>
      </c>
      <c r="G123" s="11" t="s">
        <v>238</v>
      </c>
      <c r="H123" s="20">
        <v>416</v>
      </c>
      <c r="I123" s="12"/>
      <c r="J123" s="12">
        <v>1616569.49</v>
      </c>
    </row>
    <row r="124" spans="1:10" x14ac:dyDescent="0.15">
      <c r="A124" s="9">
        <v>43224</v>
      </c>
      <c r="B124" s="10">
        <v>161</v>
      </c>
      <c r="C124" s="11" t="s">
        <v>174</v>
      </c>
      <c r="D124" s="11" t="s">
        <v>175</v>
      </c>
      <c r="E124" s="11" t="s">
        <v>176</v>
      </c>
      <c r="F124" s="11" t="s">
        <v>17</v>
      </c>
      <c r="G124" s="11" t="s">
        <v>239</v>
      </c>
      <c r="H124" s="20">
        <v>259.89999999999998</v>
      </c>
      <c r="I124" s="12"/>
      <c r="J124" s="12">
        <v>1616829.39</v>
      </c>
    </row>
    <row r="125" spans="1:10" s="16" customFormat="1" x14ac:dyDescent="0.15">
      <c r="A125" s="6">
        <v>43251</v>
      </c>
      <c r="B125" s="13">
        <v>165</v>
      </c>
      <c r="C125" s="14" t="s">
        <v>191</v>
      </c>
      <c r="D125" s="14" t="s">
        <v>154</v>
      </c>
      <c r="E125" s="14" t="s">
        <v>192</v>
      </c>
      <c r="F125" s="14" t="s">
        <v>193</v>
      </c>
      <c r="G125" s="11" t="s">
        <v>225</v>
      </c>
      <c r="H125" s="19">
        <v>325</v>
      </c>
      <c r="I125" s="15"/>
      <c r="J125" s="15">
        <v>1617154.39</v>
      </c>
    </row>
    <row r="126" spans="1:10" s="16" customFormat="1" x14ac:dyDescent="0.15">
      <c r="A126" s="17">
        <v>43265</v>
      </c>
      <c r="C126" s="18" t="s">
        <v>194</v>
      </c>
      <c r="D126" s="18" t="s">
        <v>195</v>
      </c>
      <c r="E126" s="18" t="s">
        <v>196</v>
      </c>
      <c r="F126" s="18" t="s">
        <v>197</v>
      </c>
      <c r="G126" s="11" t="s">
        <v>227</v>
      </c>
      <c r="H126" s="19">
        <f>570+77+67+65</f>
        <v>779</v>
      </c>
    </row>
    <row r="127" spans="1:10" s="16" customFormat="1" x14ac:dyDescent="0.15">
      <c r="F127" s="18" t="s">
        <v>17</v>
      </c>
      <c r="G127" s="11" t="s">
        <v>227</v>
      </c>
      <c r="H127" s="19">
        <f>34.2+4.62+4.02+3.9</f>
        <v>46.74</v>
      </c>
    </row>
    <row r="128" spans="1:10" x14ac:dyDescent="0.15">
      <c r="B128" s="10"/>
      <c r="I128" s="12"/>
      <c r="J128" s="12"/>
    </row>
    <row r="130" spans="8:8" x14ac:dyDescent="0.15">
      <c r="H130" s="20">
        <f>SUBTOTAL(9,H6:H127)</f>
        <v>1075515.9500000002</v>
      </c>
    </row>
  </sheetData>
  <autoFilter ref="A4:J128" xr:uid="{EFE5F284-6742-4EC7-A63A-77381889C992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14A6-E2B6-4403-BA7F-D3B87FD9505F}">
  <dimension ref="A1:J24"/>
  <sheetViews>
    <sheetView workbookViewId="0">
      <selection activeCell="H24" sqref="H2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28.25" bestFit="1" customWidth="1"/>
    <col min="6" max="6" width="41.125" bestFit="1" customWidth="1"/>
    <col min="7" max="7" width="11.75" bestFit="1" customWidth="1"/>
    <col min="8" max="8" width="10.125" style="20" bestFit="1" customWidth="1"/>
    <col min="9" max="9" width="5.625" bestFit="1" customWidth="1"/>
    <col min="10" max="10" width="8.875" bestFit="1" customWidth="1"/>
  </cols>
  <sheetData>
    <row r="1" spans="1:10" ht="15" x14ac:dyDescent="0.15">
      <c r="A1" s="63" t="s">
        <v>299</v>
      </c>
      <c r="B1" s="63"/>
      <c r="C1" s="63"/>
      <c r="D1" s="63"/>
      <c r="E1" s="63"/>
      <c r="F1" s="63"/>
      <c r="G1" s="63"/>
      <c r="H1" s="64"/>
      <c r="I1" s="63"/>
      <c r="J1" s="63"/>
    </row>
    <row r="2" spans="1:10" ht="12.75" x14ac:dyDescent="0.15">
      <c r="A2" s="65" t="s">
        <v>300</v>
      </c>
      <c r="B2" s="65"/>
      <c r="C2" s="65"/>
      <c r="D2" s="65"/>
      <c r="E2" s="65"/>
      <c r="F2" s="65"/>
      <c r="G2" s="65"/>
      <c r="H2" s="66"/>
      <c r="I2" s="65"/>
      <c r="J2" s="65"/>
    </row>
    <row r="3" spans="1:10" ht="12.75" x14ac:dyDescent="0.15">
      <c r="A3" s="67" t="s">
        <v>2</v>
      </c>
      <c r="B3" s="67"/>
      <c r="C3" s="67"/>
      <c r="D3" s="67"/>
      <c r="E3" s="67"/>
      <c r="F3" s="67"/>
      <c r="G3" s="67"/>
      <c r="H3" s="68"/>
      <c r="I3" s="67"/>
      <c r="J3" s="67"/>
    </row>
    <row r="4" spans="1:10" ht="26.25" customHeight="1" thickBot="1" x14ac:dyDescent="0.2">
      <c r="A4" s="37" t="s">
        <v>3</v>
      </c>
      <c r="B4" s="37" t="s">
        <v>4</v>
      </c>
      <c r="C4" s="37" t="s">
        <v>5</v>
      </c>
      <c r="D4" s="37" t="s">
        <v>6</v>
      </c>
      <c r="E4" s="37" t="s">
        <v>7</v>
      </c>
      <c r="F4" s="37" t="s">
        <v>8</v>
      </c>
      <c r="G4" s="37"/>
      <c r="H4" s="21" t="s">
        <v>9</v>
      </c>
      <c r="I4" s="37" t="s">
        <v>10</v>
      </c>
      <c r="J4" s="37" t="s">
        <v>11</v>
      </c>
    </row>
    <row r="5" spans="1:10" ht="12" thickTop="1" x14ac:dyDescent="0.15">
      <c r="A5" s="38"/>
      <c r="B5" s="39"/>
      <c r="C5" s="40"/>
      <c r="D5" s="40"/>
      <c r="E5" s="40" t="s">
        <v>12</v>
      </c>
      <c r="F5" s="40"/>
      <c r="G5" s="40"/>
      <c r="H5" s="41"/>
      <c r="I5" s="41"/>
      <c r="J5" s="41">
        <v>42032.87</v>
      </c>
    </row>
    <row r="6" spans="1:10" x14ac:dyDescent="0.15">
      <c r="A6" s="42">
        <v>43083</v>
      </c>
      <c r="B6" s="43">
        <v>111</v>
      </c>
      <c r="C6" s="44" t="s">
        <v>301</v>
      </c>
      <c r="D6" s="44" t="s">
        <v>302</v>
      </c>
      <c r="E6" s="44" t="s">
        <v>303</v>
      </c>
      <c r="F6" s="44" t="s">
        <v>304</v>
      </c>
      <c r="G6" s="46" t="s">
        <v>305</v>
      </c>
      <c r="H6" s="19">
        <v>9662.5</v>
      </c>
      <c r="I6" s="45"/>
      <c r="J6" s="45"/>
    </row>
    <row r="7" spans="1:10" x14ac:dyDescent="0.15">
      <c r="A7" s="42">
        <v>43084</v>
      </c>
      <c r="B7" s="43">
        <v>111</v>
      </c>
      <c r="C7" s="44" t="s">
        <v>306</v>
      </c>
      <c r="D7" s="44" t="s">
        <v>307</v>
      </c>
      <c r="E7" s="44" t="s">
        <v>303</v>
      </c>
      <c r="F7" s="44" t="s">
        <v>308</v>
      </c>
      <c r="G7" s="46" t="s">
        <v>305</v>
      </c>
      <c r="H7" s="19">
        <v>7660</v>
      </c>
      <c r="I7" s="45"/>
      <c r="J7" s="45"/>
    </row>
    <row r="8" spans="1:10" x14ac:dyDescent="0.15">
      <c r="A8" s="42">
        <v>43096</v>
      </c>
      <c r="B8" s="43">
        <v>111</v>
      </c>
      <c r="C8" s="44" t="s">
        <v>309</v>
      </c>
      <c r="D8" s="44" t="s">
        <v>310</v>
      </c>
      <c r="E8" s="44" t="s">
        <v>311</v>
      </c>
      <c r="F8" s="44" t="s">
        <v>312</v>
      </c>
      <c r="G8" s="46" t="s">
        <v>246</v>
      </c>
      <c r="H8" s="19">
        <v>2900</v>
      </c>
      <c r="I8" s="45"/>
      <c r="J8" s="45"/>
    </row>
    <row r="9" spans="1:10" x14ac:dyDescent="0.15">
      <c r="A9" s="42">
        <v>43096</v>
      </c>
      <c r="B9" s="43">
        <v>111</v>
      </c>
      <c r="C9" s="44" t="s">
        <v>309</v>
      </c>
      <c r="D9" s="44" t="s">
        <v>310</v>
      </c>
      <c r="E9" s="44" t="s">
        <v>311</v>
      </c>
      <c r="F9" s="44" t="s">
        <v>313</v>
      </c>
      <c r="G9" s="46" t="s">
        <v>201</v>
      </c>
      <c r="H9" s="45">
        <v>1740</v>
      </c>
      <c r="I9" s="45"/>
      <c r="J9" s="45"/>
    </row>
    <row r="10" spans="1:10" x14ac:dyDescent="0.15">
      <c r="A10" s="42">
        <v>43096</v>
      </c>
      <c r="B10" s="43">
        <v>111</v>
      </c>
      <c r="C10" s="44" t="s">
        <v>309</v>
      </c>
      <c r="D10" s="44" t="s">
        <v>310</v>
      </c>
      <c r="E10" s="44" t="s">
        <v>311</v>
      </c>
      <c r="F10" s="44" t="s">
        <v>17</v>
      </c>
      <c r="G10" s="46" t="s">
        <v>201</v>
      </c>
      <c r="H10" s="45">
        <v>278.39999999999998</v>
      </c>
      <c r="I10" s="45"/>
      <c r="J10" s="45"/>
    </row>
    <row r="11" spans="1:10" x14ac:dyDescent="0.15">
      <c r="A11" s="42">
        <v>43105</v>
      </c>
      <c r="B11" s="43">
        <v>121</v>
      </c>
      <c r="C11" s="44" t="s">
        <v>314</v>
      </c>
      <c r="D11" s="44" t="s">
        <v>315</v>
      </c>
      <c r="E11" s="44" t="s">
        <v>303</v>
      </c>
      <c r="F11" s="44" t="s">
        <v>316</v>
      </c>
      <c r="G11" s="44" t="s">
        <v>305</v>
      </c>
      <c r="H11" s="19">
        <v>7730</v>
      </c>
      <c r="I11" s="45"/>
      <c r="J11" s="45">
        <v>49762.87</v>
      </c>
    </row>
    <row r="12" spans="1:10" x14ac:dyDescent="0.15">
      <c r="A12" s="42">
        <v>43110</v>
      </c>
      <c r="B12" s="43">
        <v>121</v>
      </c>
      <c r="C12" s="44" t="s">
        <v>317</v>
      </c>
      <c r="D12" s="44" t="s">
        <v>318</v>
      </c>
      <c r="E12" s="44" t="s">
        <v>319</v>
      </c>
      <c r="F12" s="44" t="s">
        <v>320</v>
      </c>
      <c r="G12" s="44" t="s">
        <v>217</v>
      </c>
      <c r="H12" s="45">
        <v>200</v>
      </c>
      <c r="I12" s="45"/>
      <c r="J12" s="45">
        <v>49962.87</v>
      </c>
    </row>
    <row r="13" spans="1:10" x14ac:dyDescent="0.15">
      <c r="A13" s="42">
        <v>43110</v>
      </c>
      <c r="B13" s="43">
        <v>121</v>
      </c>
      <c r="C13" s="44" t="s">
        <v>321</v>
      </c>
      <c r="D13" s="44" t="s">
        <v>322</v>
      </c>
      <c r="E13" s="44" t="s">
        <v>323</v>
      </c>
      <c r="F13" s="44" t="s">
        <v>324</v>
      </c>
      <c r="G13" s="44" t="s">
        <v>325</v>
      </c>
      <c r="H13" s="45">
        <v>6000</v>
      </c>
      <c r="I13" s="45"/>
      <c r="J13" s="45">
        <v>55962.87</v>
      </c>
    </row>
    <row r="14" spans="1:10" x14ac:dyDescent="0.15">
      <c r="A14" s="42">
        <v>43110</v>
      </c>
      <c r="B14" s="43">
        <v>121</v>
      </c>
      <c r="C14" s="44" t="s">
        <v>326</v>
      </c>
      <c r="D14" s="44" t="s">
        <v>327</v>
      </c>
      <c r="E14" s="44" t="s">
        <v>303</v>
      </c>
      <c r="F14" s="44" t="s">
        <v>328</v>
      </c>
      <c r="G14" s="44" t="s">
        <v>305</v>
      </c>
      <c r="H14" s="19">
        <v>6128</v>
      </c>
      <c r="I14" s="45"/>
      <c r="J14" s="45">
        <v>62090.87</v>
      </c>
    </row>
    <row r="15" spans="1:10" x14ac:dyDescent="0.15">
      <c r="A15" s="42">
        <v>43110</v>
      </c>
      <c r="B15" s="43">
        <v>121</v>
      </c>
      <c r="C15" s="44" t="s">
        <v>326</v>
      </c>
      <c r="D15" s="44" t="s">
        <v>327</v>
      </c>
      <c r="E15" s="44" t="s">
        <v>303</v>
      </c>
      <c r="F15" s="44" t="s">
        <v>329</v>
      </c>
      <c r="G15" s="44" t="s">
        <v>305</v>
      </c>
      <c r="H15" s="19">
        <v>1932.5</v>
      </c>
      <c r="I15" s="45"/>
      <c r="J15" s="45">
        <v>64023.37</v>
      </c>
    </row>
    <row r="16" spans="1:10" x14ac:dyDescent="0.15">
      <c r="A16" s="42">
        <v>43110</v>
      </c>
      <c r="B16" s="43">
        <v>121</v>
      </c>
      <c r="C16" s="44" t="s">
        <v>326</v>
      </c>
      <c r="D16" s="44" t="s">
        <v>327</v>
      </c>
      <c r="E16" s="44" t="s">
        <v>303</v>
      </c>
      <c r="F16" s="44" t="s">
        <v>328</v>
      </c>
      <c r="G16" s="44" t="s">
        <v>305</v>
      </c>
      <c r="H16" s="19">
        <v>1532</v>
      </c>
      <c r="I16" s="45"/>
      <c r="J16" s="45">
        <v>65555.37</v>
      </c>
    </row>
    <row r="17" spans="1:10" x14ac:dyDescent="0.15">
      <c r="A17" s="42">
        <v>43110</v>
      </c>
      <c r="B17" s="43">
        <v>121</v>
      </c>
      <c r="C17" s="44" t="s">
        <v>330</v>
      </c>
      <c r="D17" s="44" t="s">
        <v>331</v>
      </c>
      <c r="E17" s="44" t="s">
        <v>332</v>
      </c>
      <c r="F17" s="44" t="s">
        <v>333</v>
      </c>
      <c r="G17" s="44" t="s">
        <v>334</v>
      </c>
      <c r="H17" s="45">
        <v>19260</v>
      </c>
      <c r="I17" s="45"/>
      <c r="J17" s="45">
        <v>84815.37</v>
      </c>
    </row>
    <row r="18" spans="1:10" x14ac:dyDescent="0.15">
      <c r="A18" s="42">
        <v>43110</v>
      </c>
      <c r="B18" s="43">
        <v>121</v>
      </c>
      <c r="C18" s="44" t="s">
        <v>330</v>
      </c>
      <c r="D18" s="44" t="s">
        <v>331</v>
      </c>
      <c r="E18" s="44" t="s">
        <v>332</v>
      </c>
      <c r="F18" s="44" t="s">
        <v>17</v>
      </c>
      <c r="G18" s="44" t="s">
        <v>334</v>
      </c>
      <c r="H18" s="45">
        <v>1155.5999999999999</v>
      </c>
      <c r="I18" s="45"/>
      <c r="J18" s="45">
        <v>85970.97</v>
      </c>
    </row>
    <row r="19" spans="1:10" x14ac:dyDescent="0.15">
      <c r="A19" s="42">
        <v>43124</v>
      </c>
      <c r="B19" s="43">
        <v>121</v>
      </c>
      <c r="C19" s="44" t="s">
        <v>335</v>
      </c>
      <c r="D19" s="44" t="s">
        <v>336</v>
      </c>
      <c r="E19" s="44" t="s">
        <v>176</v>
      </c>
      <c r="F19" s="44" t="s">
        <v>337</v>
      </c>
      <c r="G19" s="44" t="s">
        <v>206</v>
      </c>
      <c r="H19" s="19">
        <v>3000</v>
      </c>
      <c r="I19" s="45"/>
      <c r="J19" s="45">
        <v>88970.97</v>
      </c>
    </row>
    <row r="20" spans="1:10" x14ac:dyDescent="0.15">
      <c r="A20" s="38">
        <v>43124</v>
      </c>
      <c r="B20" s="39">
        <v>121</v>
      </c>
      <c r="C20" s="40" t="s">
        <v>335</v>
      </c>
      <c r="D20" s="40" t="s">
        <v>336</v>
      </c>
      <c r="E20" s="40" t="s">
        <v>176</v>
      </c>
      <c r="F20" s="40" t="s">
        <v>17</v>
      </c>
      <c r="G20" s="44" t="s">
        <v>206</v>
      </c>
      <c r="H20" s="20">
        <v>180</v>
      </c>
      <c r="I20" s="41"/>
      <c r="J20" s="41">
        <v>89150.97</v>
      </c>
    </row>
    <row r="21" spans="1:10" x14ac:dyDescent="0.15">
      <c r="A21" s="38">
        <v>43124</v>
      </c>
      <c r="B21" s="39">
        <v>121</v>
      </c>
      <c r="C21" s="40" t="s">
        <v>335</v>
      </c>
      <c r="D21" s="40" t="s">
        <v>336</v>
      </c>
      <c r="E21" s="40" t="s">
        <v>176</v>
      </c>
      <c r="F21" s="40" t="s">
        <v>337</v>
      </c>
      <c r="G21" s="44" t="s">
        <v>206</v>
      </c>
      <c r="H21" s="20">
        <v>2650</v>
      </c>
      <c r="I21" s="41"/>
      <c r="J21" s="41">
        <v>91800.97</v>
      </c>
    </row>
    <row r="22" spans="1:10" x14ac:dyDescent="0.15">
      <c r="A22" s="38">
        <v>43124</v>
      </c>
      <c r="B22" s="39">
        <v>121</v>
      </c>
      <c r="C22" s="40" t="s">
        <v>335</v>
      </c>
      <c r="D22" s="40" t="s">
        <v>336</v>
      </c>
      <c r="E22" s="40" t="s">
        <v>176</v>
      </c>
      <c r="F22" s="40" t="s">
        <v>17</v>
      </c>
      <c r="G22" s="44" t="s">
        <v>206</v>
      </c>
      <c r="H22" s="20">
        <v>159</v>
      </c>
      <c r="I22" s="41"/>
      <c r="J22" s="41">
        <v>91959.97</v>
      </c>
    </row>
    <row r="24" spans="1:10" x14ac:dyDescent="0.15">
      <c r="H24" s="20">
        <f>SUBTOTAL(9,H6:H22)</f>
        <v>72168</v>
      </c>
    </row>
  </sheetData>
  <autoFilter ref="A4:J22" xr:uid="{10F4840C-4B9F-484F-8FAB-1A5D7CEFF02C}"/>
  <mergeCells count="3"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HAB</vt:lpstr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2018-02-12T14:50:58Z</dcterms:created>
  <dcterms:modified xsi:type="dcterms:W3CDTF">2019-12-20T07:30:39Z</dcterms:modified>
</cp:coreProperties>
</file>