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PSFF\"/>
    </mc:Choice>
  </mc:AlternateContent>
  <xr:revisionPtr revIDLastSave="0" documentId="13_ncr:1_{A623ACA7-0E2C-48ED-932E-44FD7926E2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come Statement" sheetId="2" r:id="rId1"/>
    <sheet name="Variables" sheetId="3" state="veryHidden" r:id="rId2"/>
  </sheets>
  <definedNames>
    <definedName name="_Example" hidden="1">Variables!$B$1</definedName>
    <definedName name="_Look" hidden="1">Variables!$B$4</definedName>
    <definedName name="_Order1" hidden="1">0</definedName>
    <definedName name="_Series" hidden="1">Variables!$B$3</definedName>
    <definedName name="_Shading" hidden="1">Variables!$B$2</definedName>
    <definedName name="COGS">'Income Statement'!#REF!</definedName>
    <definedName name="DATA_01" hidden="1">'Income Statement'!$B$2:$B$2</definedName>
    <definedName name="DATA_02" hidden="1">'Income Statement'!$C$5:$C$6</definedName>
    <definedName name="DATA_03" hidden="1">'Income Statement'!#REF!</definedName>
    <definedName name="DATA_04" hidden="1">'Income Statement'!#REF!</definedName>
    <definedName name="DATA_05" hidden="1">'Income Statement'!#REF!</definedName>
    <definedName name="DATA_06" hidden="1">'Income Statement'!#REF!</definedName>
    <definedName name="DATA_07" hidden="1">'Income Statement'!#REF!</definedName>
    <definedName name="DATA_08" hidden="1">'Income Statement'!#REF!</definedName>
    <definedName name="Gross_Profit">'Income Statement'!#REF!</definedName>
    <definedName name="IntroPrintArea" hidden="1">#REF!</definedName>
    <definedName name="Inventory_Avail">'Income Statement'!#REF!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Net_Income">'Income Statement'!#REF!</definedName>
    <definedName name="Net_Sales">'Income Statement'!$C$7</definedName>
    <definedName name="Op_Income">'Income Statement'!#REF!</definedName>
    <definedName name="Operating_Income">'Income Statement'!#REF!</definedName>
    <definedName name="Other_Income">'Income Statement'!#REF!</definedName>
    <definedName name="_xlnm.Print_Area" localSheetId="0">'Income Statement'!$A$1:$D$119</definedName>
    <definedName name="_xlnm.Print_Titles" localSheetId="0">'Income Statement'!$1:$3</definedName>
    <definedName name="TemplatePrintArea">'Income Statement'!$B$1:$D$129</definedName>
    <definedName name="Total_Expenses">'Income Statement'!#REF!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9" i="2" l="1"/>
  <c r="F77" i="2" l="1"/>
  <c r="C115" i="2"/>
  <c r="F115" i="2" s="1"/>
  <c r="C88" i="2"/>
  <c r="C77" i="2"/>
  <c r="C99" i="2"/>
  <c r="C93" i="2"/>
  <c r="C68" i="2"/>
  <c r="F68" i="2" s="1"/>
  <c r="C54" i="2"/>
  <c r="C29" i="2"/>
  <c r="C12" i="2"/>
  <c r="C23" i="2"/>
  <c r="C7" i="2"/>
  <c r="C117" i="2" l="1"/>
  <c r="C119" i="2" s="1"/>
</calcChain>
</file>

<file path=xl/sharedStrings.xml><?xml version="1.0" encoding="utf-8"?>
<sst xmlns="http://schemas.openxmlformats.org/spreadsheetml/2006/main" count="191" uniqueCount="166">
  <si>
    <t>_Example</t>
  </si>
  <si>
    <t>_Shading</t>
  </si>
  <si>
    <t>_Series</t>
  </si>
  <si>
    <t>_Look</t>
  </si>
  <si>
    <t>OfficeReady 3.0</t>
  </si>
  <si>
    <t>Expenses</t>
  </si>
  <si>
    <t xml:space="preserve">Income </t>
  </si>
  <si>
    <t>Penang Street Food Festival 2019
Income &amp; Expenditure Statement (Breakdown)</t>
  </si>
  <si>
    <t>Organizer Name : Goche Corporation Sdn Bhd</t>
  </si>
  <si>
    <t>Income from State (PGTSB)</t>
  </si>
  <si>
    <t>Inco (Rental)</t>
  </si>
  <si>
    <t>Net Income</t>
  </si>
  <si>
    <t>Cleaning Services</t>
  </si>
  <si>
    <t>PV1911/23</t>
  </si>
  <si>
    <t>MYR</t>
  </si>
  <si>
    <t>Remarks</t>
  </si>
  <si>
    <t>OBS Rental (TLM Event Management)</t>
  </si>
  <si>
    <t>Facebook Ads for PSFF (The Whizz Studio)</t>
  </si>
  <si>
    <t>PSFFGOCHE03</t>
  </si>
  <si>
    <t>Facebook Post Engagement Campaign (Exultant Group)</t>
  </si>
  <si>
    <t>INV19-AC0011.EG006</t>
  </si>
  <si>
    <t>Kwong Wah Advertisement (Exultant Group)</t>
  </si>
  <si>
    <t>INV19-AC0011.KW006</t>
  </si>
  <si>
    <t>PSFFGOCHE045</t>
  </si>
  <si>
    <t>INV4857</t>
  </si>
  <si>
    <t>On Location Video Filming (Lee Video)</t>
  </si>
  <si>
    <t>INV20117</t>
  </si>
  <si>
    <t>Professional Photographer Service for PC (MF Images Sdn Bhd)</t>
  </si>
  <si>
    <t>Professional Photographer Service for event (MF Images Sdn Bhd)</t>
  </si>
  <si>
    <t>INV20118</t>
  </si>
  <si>
    <t xml:space="preserve">Sub Total </t>
  </si>
  <si>
    <t>Advertisement &amp; Promotion</t>
  </si>
  <si>
    <t>Agnet Fee</t>
  </si>
  <si>
    <t xml:space="preserve">Food Stalls Set Up </t>
  </si>
  <si>
    <t>PV</t>
  </si>
  <si>
    <t>Cleaning services for 2 days (Mermaid Asia Solution)</t>
  </si>
  <si>
    <t>INV725</t>
  </si>
  <si>
    <t>Cleaning and rubbish bin for 2 days (MBPP)</t>
  </si>
  <si>
    <t>BL19114502000</t>
  </si>
  <si>
    <t>Rainbow Flush Portable (Toi Toi Services Sdn Bhd)</t>
  </si>
  <si>
    <t>INV125710</t>
  </si>
  <si>
    <t>Events Performance and Setup Fee</t>
  </si>
  <si>
    <t>Symphony Drum performance&amp;multiculture dance (Wak Long Music)</t>
  </si>
  <si>
    <t>INV200217</t>
  </si>
  <si>
    <t>Emcee Host (Serga Events and Communications)</t>
  </si>
  <si>
    <t>QUO/004/10/19</t>
  </si>
  <si>
    <t>Orchestra Band Performance (Red Maple Chinese Orchestra Band)</t>
  </si>
  <si>
    <t>Quotation</t>
  </si>
  <si>
    <t>Emcee Host (Mohd Faeiz)</t>
  </si>
  <si>
    <t>INV-2019/10/04</t>
  </si>
  <si>
    <t>Fireworks (Super Sparks)</t>
  </si>
  <si>
    <t>INV019/278</t>
  </si>
  <si>
    <t>Female dancers (Bellyka Entertainment)</t>
  </si>
  <si>
    <t>INV19/033</t>
  </si>
  <si>
    <t>Acoustic Performance (AY Legacy Speed)</t>
  </si>
  <si>
    <t>INV100194</t>
  </si>
  <si>
    <t>Balloon Clow &amp; Stilt Clown (Wow Art Production)</t>
  </si>
  <si>
    <t>IV-00121</t>
  </si>
  <si>
    <t>Solo Guitarist Performance (Azzmeir Yunadi)</t>
  </si>
  <si>
    <t>Street Performance (Companhia Palma)</t>
  </si>
  <si>
    <t>Steel Guitars Band (Steel Guitars)</t>
  </si>
  <si>
    <t>INV 0014</t>
  </si>
  <si>
    <t>LH(PG) SB-1000344</t>
  </si>
  <si>
    <t>Rental of fan, round tables, plastic chairs, banquet chairs and stage setup (Leng Hiring)</t>
  </si>
  <si>
    <t>Effect - Cold Spark machine (FEM Productions)</t>
  </si>
  <si>
    <t>INV 19017</t>
  </si>
  <si>
    <t>Solo Guitarist Performance (Loh Yih Ying)</t>
  </si>
  <si>
    <t>Bank in slip</t>
  </si>
  <si>
    <t>Portable Canopy (Wow Event)</t>
  </si>
  <si>
    <t>INV1911019</t>
  </si>
  <si>
    <t>Foam painting, carving &amp; installation</t>
  </si>
  <si>
    <t>RAI0055-2019</t>
  </si>
  <si>
    <t>Adikarma Band Performance (Raymond Saging Jau)</t>
  </si>
  <si>
    <t>Sound system, light, band equipment, and etc</t>
  </si>
  <si>
    <t>PTN-IV-002076</t>
  </si>
  <si>
    <t>Rental of iron bar (Booth) (Ice Tech Cooler)</t>
  </si>
  <si>
    <t>INV1022</t>
  </si>
  <si>
    <t>Rental of square table &amp; stool (SK Tent)</t>
  </si>
  <si>
    <t>IN1607</t>
  </si>
  <si>
    <t>Decoration &amp; furnitures</t>
  </si>
  <si>
    <t>INV0100231</t>
  </si>
  <si>
    <t>Polyfoam sheet cutting (G.I Foam Ent)</t>
  </si>
  <si>
    <t>INV8323/19</t>
  </si>
  <si>
    <t>Miscellaneous Purchase</t>
  </si>
  <si>
    <t>Insurance and License fee</t>
  </si>
  <si>
    <t>Printing Costs</t>
  </si>
  <si>
    <t>Safety and securities</t>
  </si>
  <si>
    <t>VIP and Media Arrangement</t>
  </si>
  <si>
    <t>Wage</t>
  </si>
  <si>
    <t>MBPP License (MBPP)</t>
  </si>
  <si>
    <t>LC2019081619</t>
  </si>
  <si>
    <t>Entertainment License (MBPP)</t>
  </si>
  <si>
    <t>BL1911470777</t>
  </si>
  <si>
    <t>AA03612853</t>
  </si>
  <si>
    <t>AA03609426</t>
  </si>
  <si>
    <t>Insurance - Workmen Compensation [MBPP] (AIA Affin General Ins.)</t>
  </si>
  <si>
    <t>Insurance - Contractors' All Risks [MBPP] (AIA Affin General Ins.)</t>
  </si>
  <si>
    <t>Insurance - Public Liability [Goche] ( (AIA Affin General Ins.)</t>
  </si>
  <si>
    <t>AA03563379</t>
  </si>
  <si>
    <t>Insurance - Workmen Compensation [Pg State Gov] ( (AIA Affin General Ins.)</t>
  </si>
  <si>
    <t>AA03564760</t>
  </si>
  <si>
    <t>Insurance - Contractors' All Risks [Pg State Gov] ( (AIA Affin General Ins.)</t>
  </si>
  <si>
    <t>AA03563245</t>
  </si>
  <si>
    <t>T-Shirt (Babajob Sdn Bhd)</t>
  </si>
  <si>
    <t>INVB1911022</t>
  </si>
  <si>
    <t>INVB1911026</t>
  </si>
  <si>
    <t>Signature Polo-T (Sun Protection)</t>
  </si>
  <si>
    <t>INV-1911/469</t>
  </si>
  <si>
    <t>Apron Printing (Tenkyo Venture)</t>
  </si>
  <si>
    <t>2019/NOV/1004073</t>
  </si>
  <si>
    <t>Foamboard Matte (K Two Trading)</t>
  </si>
  <si>
    <t>IN25614</t>
  </si>
  <si>
    <t>IN26058</t>
  </si>
  <si>
    <t>IN25917</t>
  </si>
  <si>
    <t>Streamers</t>
  </si>
  <si>
    <t>IN25903</t>
  </si>
  <si>
    <t>Synthetic Matte Roll Up Stand (K Two Trading)</t>
  </si>
  <si>
    <t>IN25339</t>
  </si>
  <si>
    <t>INV00057849</t>
  </si>
  <si>
    <t>INV00057843</t>
  </si>
  <si>
    <t>Foamboard cutting, sticker (Brand-New Bannershop)</t>
  </si>
  <si>
    <t>Banner UV Print (Brand-New Bannershop)</t>
  </si>
  <si>
    <t>Lampost Streamers (Brand-New Bannershop)</t>
  </si>
  <si>
    <t>INV00058874</t>
  </si>
  <si>
    <t>Rela (Abdul Aziz)</t>
  </si>
  <si>
    <t>PV1911/73 &amp; PV1911/46</t>
  </si>
  <si>
    <t>Medical standby (Persatuan Kebajikan Responder PP)</t>
  </si>
  <si>
    <t>PFR/QUO/19/11/0005</t>
  </si>
  <si>
    <t>Translation of media release</t>
  </si>
  <si>
    <t>INVGC002/2019</t>
  </si>
  <si>
    <t>Translation of speech</t>
  </si>
  <si>
    <t>INVGC001/2019</t>
  </si>
  <si>
    <t>Copywriting of speeches &amp; press release</t>
  </si>
  <si>
    <t>Y19-INV017</t>
  </si>
  <si>
    <t>20pax of manpower for setup (Marinder Jit Singh)</t>
  </si>
  <si>
    <t>PV1911/45</t>
  </si>
  <si>
    <t>PV1912/12</t>
  </si>
  <si>
    <t>5 crew &amp; lorry service  (Marinder Jit Singh)</t>
  </si>
  <si>
    <t>Part time crew wages (Nick Fadriel John)</t>
  </si>
  <si>
    <t>PV1912/59</t>
  </si>
  <si>
    <t>Event wages (Paul Hoe-Kin Ang)</t>
  </si>
  <si>
    <t>PV1912/81</t>
  </si>
  <si>
    <t>Wording for PSFF (Chen Yin Fang)</t>
  </si>
  <si>
    <t>Event wages (Wilson Teoh Hui Sheng)</t>
  </si>
  <si>
    <t>PV1912/44</t>
  </si>
  <si>
    <t>Event wages (Lee Su Li)</t>
  </si>
  <si>
    <t>PV1912/51</t>
  </si>
  <si>
    <t>Event wages (Loo Yi Shan)</t>
  </si>
  <si>
    <t>PV1913.50</t>
  </si>
  <si>
    <t xml:space="preserve">Grand Total </t>
  </si>
  <si>
    <t>Surplus</t>
  </si>
  <si>
    <t>Video &amp; Social Medial Post (Good Foodie Media S/B)</t>
  </si>
  <si>
    <t>Order A1203</t>
  </si>
  <si>
    <t>Website Deisgn, Social Media Content, Facebook Ads, Photo Purchase, Video &amp; Photography Editing (Afif Jafre Creative)</t>
  </si>
  <si>
    <t>AA03536850</t>
  </si>
  <si>
    <t>Music Right (Music Rights Malaysia Berhad)</t>
  </si>
  <si>
    <t>IN19010558</t>
  </si>
  <si>
    <t>Copywriting (Afif Jafre Creative)</t>
  </si>
  <si>
    <t>Purchase from Taobao (RMB5,205)</t>
  </si>
  <si>
    <t>Taobao receipt</t>
  </si>
  <si>
    <t>Purchase from Taobao (RMB727.76)</t>
  </si>
  <si>
    <t xml:space="preserve">Cash </t>
  </si>
  <si>
    <t>Payment for 20 crew (Minish)</t>
  </si>
  <si>
    <t>Payment for 5 extra crew (Minish)</t>
  </si>
  <si>
    <t>Payment for 10 crew (Minish)</t>
  </si>
  <si>
    <t>Payment for Lorry services (Ramesh)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</si>
</sst>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"/>
    <numFmt numFmtId="165" formatCode="0_);[Red]\(0\)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scheme val="minor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u/>
      <sz val="11"/>
      <name val="Arial"/>
      <family val="2"/>
      <scheme val="minor"/>
    </font>
    <font>
      <b/>
      <sz val="18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38" fontId="0" fillId="0" borderId="0" applyFont="0" applyBorder="0" applyProtection="0">
      <alignment wrapText="1"/>
    </xf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38" fontId="0" fillId="0" borderId="0" xfId="0">
      <alignment wrapText="1"/>
    </xf>
    <xf numFmtId="38" fontId="2" fillId="0" borderId="0" xfId="0" applyFont="1" applyFill="1" applyAlignment="1" applyProtection="1">
      <alignment vertical="top" wrapText="1"/>
      <protection locked="0"/>
    </xf>
    <xf numFmtId="38" fontId="2" fillId="0" borderId="0" xfId="0" applyFont="1" applyAlignment="1" applyProtection="1">
      <alignment vertical="top" wrapText="1"/>
      <protection locked="0"/>
    </xf>
    <xf numFmtId="38" fontId="2" fillId="0" borderId="0" xfId="0" applyFont="1" applyFill="1" applyAlignment="1" applyProtection="1">
      <alignment vertical="top" wrapText="1"/>
    </xf>
    <xf numFmtId="43" fontId="2" fillId="0" borderId="0" xfId="4" applyFont="1" applyFill="1" applyAlignment="1" applyProtection="1">
      <alignment horizontal="centerContinuous" vertical="top"/>
    </xf>
    <xf numFmtId="38" fontId="2" fillId="0" borderId="0" xfId="0" applyFont="1" applyAlignment="1" applyProtection="1">
      <alignment vertical="top" wrapText="1"/>
    </xf>
    <xf numFmtId="38" fontId="2" fillId="0" borderId="0" xfId="0" applyFont="1" applyFill="1" applyAlignment="1" applyProtection="1">
      <alignment horizontal="left" vertical="top"/>
      <protection locked="0"/>
    </xf>
    <xf numFmtId="43" fontId="2" fillId="0" borderId="0" xfId="4" applyFont="1" applyFill="1" applyAlignment="1" applyProtection="1">
      <alignment vertical="top" wrapText="1"/>
    </xf>
    <xf numFmtId="38" fontId="5" fillId="2" borderId="0" xfId="0" applyFont="1" applyFill="1" applyAlignment="1" applyProtection="1">
      <alignment vertical="top"/>
      <protection locked="0"/>
    </xf>
    <xf numFmtId="43" fontId="5" fillId="2" borderId="0" xfId="4" applyFont="1" applyFill="1" applyAlignment="1" applyProtection="1">
      <alignment horizontal="center" vertical="top"/>
      <protection locked="0"/>
    </xf>
    <xf numFmtId="38" fontId="4" fillId="0" borderId="0" xfId="0" applyFont="1" applyFill="1" applyAlignment="1" applyProtection="1">
      <alignment horizontal="left" vertical="top"/>
      <protection locked="0"/>
    </xf>
    <xf numFmtId="43" fontId="2" fillId="0" borderId="0" xfId="4" applyFont="1" applyAlignment="1" applyProtection="1">
      <alignment vertical="top" wrapText="1"/>
    </xf>
    <xf numFmtId="43" fontId="2" fillId="0" borderId="0" xfId="4" applyFont="1" applyFill="1" applyBorder="1" applyAlignment="1" applyProtection="1">
      <alignment vertical="top" wrapText="1"/>
    </xf>
    <xf numFmtId="43" fontId="4" fillId="0" borderId="0" xfId="4" applyFont="1" applyFill="1" applyBorder="1" applyAlignment="1" applyProtection="1">
      <alignment vertical="top" wrapText="1"/>
    </xf>
    <xf numFmtId="38" fontId="2" fillId="0" borderId="0" xfId="0" applyFont="1" applyFill="1" applyAlignment="1" applyProtection="1">
      <alignment vertical="center" wrapText="1"/>
    </xf>
    <xf numFmtId="38" fontId="2" fillId="0" borderId="0" xfId="0" applyFont="1" applyFill="1" applyAlignment="1" applyProtection="1">
      <alignment horizontal="left" vertical="center"/>
      <protection locked="0"/>
    </xf>
    <xf numFmtId="43" fontId="2" fillId="0" borderId="0" xfId="4" applyFont="1" applyFill="1" applyBorder="1" applyAlignment="1" applyProtection="1">
      <alignment vertical="center" wrapText="1"/>
      <protection locked="0"/>
    </xf>
    <xf numFmtId="43" fontId="2" fillId="0" borderId="0" xfId="4" applyFont="1" applyFill="1" applyAlignment="1" applyProtection="1">
      <alignment vertical="center" wrapText="1"/>
    </xf>
    <xf numFmtId="38" fontId="2" fillId="0" borderId="0" xfId="0" applyFont="1" applyAlignment="1" applyProtection="1">
      <alignment vertical="center" wrapText="1"/>
    </xf>
    <xf numFmtId="38" fontId="4" fillId="0" borderId="0" xfId="0" applyFont="1" applyFill="1" applyAlignment="1" applyProtection="1">
      <alignment horizontal="left" vertical="center"/>
      <protection locked="0"/>
    </xf>
    <xf numFmtId="43" fontId="2" fillId="0" borderId="0" xfId="4" applyFont="1" applyAlignment="1" applyProtection="1">
      <alignment vertical="center" wrapText="1"/>
    </xf>
    <xf numFmtId="43" fontId="2" fillId="0" borderId="0" xfId="4" applyFont="1" applyFill="1" applyBorder="1" applyAlignment="1" applyProtection="1">
      <alignment vertical="center" wrapText="1"/>
    </xf>
    <xf numFmtId="38" fontId="5" fillId="2" borderId="0" xfId="0" applyFont="1" applyFill="1" applyAlignment="1" applyProtection="1">
      <alignment vertical="center"/>
      <protection locked="0"/>
    </xf>
    <xf numFmtId="43" fontId="5" fillId="2" borderId="0" xfId="4" applyFont="1" applyFill="1" applyAlignment="1" applyProtection="1">
      <alignment horizontal="center" vertical="center"/>
      <protection locked="0"/>
    </xf>
    <xf numFmtId="38" fontId="6" fillId="0" borderId="0" xfId="0" applyFont="1" applyFill="1" applyAlignment="1" applyProtection="1">
      <alignment horizontal="left" vertical="center"/>
      <protection locked="0"/>
    </xf>
    <xf numFmtId="43" fontId="4" fillId="0" borderId="1" xfId="4" applyFont="1" applyFill="1" applyBorder="1" applyAlignment="1" applyProtection="1">
      <alignment vertical="center" wrapText="1"/>
    </xf>
    <xf numFmtId="38" fontId="2" fillId="0" borderId="0" xfId="0" applyFont="1" applyFill="1" applyAlignment="1" applyProtection="1">
      <alignment horizontal="left" vertical="center" wrapText="1"/>
      <protection locked="0"/>
    </xf>
    <xf numFmtId="43" fontId="4" fillId="0" borderId="0" xfId="4" applyFont="1" applyFill="1" applyBorder="1" applyAlignment="1" applyProtection="1">
      <alignment vertical="center" wrapText="1"/>
    </xf>
    <xf numFmtId="38" fontId="3" fillId="0" borderId="0" xfId="0" applyFont="1" applyFill="1" applyAlignment="1" applyProtection="1">
      <alignment horizontal="left" vertical="top"/>
      <protection locked="0"/>
    </xf>
    <xf numFmtId="43" fontId="2" fillId="0" borderId="1" xfId="4" applyFont="1" applyFill="1" applyBorder="1" applyAlignment="1" applyProtection="1">
      <alignment vertical="center" wrapText="1"/>
    </xf>
    <xf numFmtId="43" fontId="2" fillId="0" borderId="0" xfId="4" quotePrefix="1" applyFont="1" applyFill="1" applyBorder="1" applyAlignment="1" applyProtection="1">
      <alignment vertical="center" wrapText="1"/>
    </xf>
    <xf numFmtId="43" fontId="4" fillId="0" borderId="2" xfId="4" applyFont="1" applyFill="1" applyBorder="1" applyAlignment="1" applyProtection="1">
      <alignment vertical="top" wrapText="1"/>
    </xf>
    <xf numFmtId="38" fontId="7" fillId="0" borderId="0" xfId="0" applyFont="1" applyFill="1" applyAlignment="1" applyProtection="1">
      <alignment horizontal="center" vertical="top" wrapText="1"/>
      <protection locked="0"/>
    </xf>
    <xf numFmtId="38" fontId="7" fillId="0" borderId="0" xfId="0" applyFont="1" applyFill="1" applyAlignment="1" applyProtection="1">
      <alignment horizontal="center" vertical="top"/>
      <protection locked="0"/>
    </xf>
  </cellXfs>
  <cellStyles count="5">
    <cellStyle name="Comma" xfId="4" builtinId="3"/>
    <cellStyle name="Date" xfId="1" xr:uid="{00000000-0005-0000-0000-000000000000}"/>
    <cellStyle name="Fixed" xfId="2" xr:uid="{00000000-0005-0000-0000-000001000000}"/>
    <cellStyle name="Normal" xfId="0" builtinId="0" customBuiltin="1"/>
    <cellStyle name="Text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29"/>
  <sheetViews>
    <sheetView showGridLines="0" tabSelected="1" view="pageBreakPreview" topLeftCell="A67" zoomScaleNormal="100" zoomScaleSheetLayoutView="100" workbookViewId="0">
      <selection activeCell="F3" sqref="F3"/>
    </sheetView>
  </sheetViews>
  <sheetFormatPr defaultRowHeight="12.75" x14ac:dyDescent="0.2"/>
  <cols>
    <col min="1" max="1" width="2.7109375" style="5" customWidth="1"/>
    <col min="2" max="2" width="66.5703125" style="5" customWidth="1"/>
    <col min="3" max="3" width="16.42578125" style="11" customWidth="1"/>
    <col min="4" max="4" width="25.5703125" style="11" customWidth="1"/>
    <col min="5" max="5" width="12" style="5" customWidth="1"/>
    <col min="6" max="16384" width="9.140625" style="5"/>
  </cols>
  <sheetData>
    <row r="1" spans="1:5" s="2" customFormat="1" ht="51" customHeight="1" x14ac:dyDescent="0.2">
      <c r="A1" s="1"/>
      <c r="B1" s="32" t="s">
        <v>7</v>
      </c>
      <c r="C1" s="33"/>
      <c r="D1" s="33"/>
      <c r="E1" s="1"/>
    </row>
    <row r="2" spans="1:5" ht="15.75" customHeight="1" x14ac:dyDescent="0.2">
      <c r="A2" s="3"/>
      <c r="B2" s="28" t="s">
        <v>8</v>
      </c>
      <c r="C2" s="4"/>
      <c r="D2" s="4"/>
      <c r="E2" s="3"/>
    </row>
    <row r="3" spans="1:5" ht="24" customHeight="1" x14ac:dyDescent="0.2">
      <c r="A3" s="3"/>
      <c r="B3" s="6"/>
      <c r="C3" s="7"/>
      <c r="D3" s="7"/>
      <c r="E3" s="3"/>
    </row>
    <row r="4" spans="1:5" ht="15.75" customHeight="1" x14ac:dyDescent="0.2">
      <c r="A4" s="3"/>
      <c r="B4" s="8" t="s">
        <v>6</v>
      </c>
      <c r="C4" s="9" t="s">
        <v>14</v>
      </c>
      <c r="D4" s="9" t="s">
        <v>15</v>
      </c>
      <c r="E4" s="3"/>
    </row>
    <row r="5" spans="1:5" s="18" customFormat="1" ht="15.75" customHeight="1" x14ac:dyDescent="0.2">
      <c r="A5" s="14"/>
      <c r="B5" s="15" t="s">
        <v>9</v>
      </c>
      <c r="C5" s="16">
        <v>283019</v>
      </c>
      <c r="D5" s="17"/>
      <c r="E5" s="14"/>
    </row>
    <row r="6" spans="1:5" s="18" customFormat="1" ht="15.75" customHeight="1" x14ac:dyDescent="0.2">
      <c r="A6" s="14"/>
      <c r="B6" s="15" t="s">
        <v>10</v>
      </c>
      <c r="C6" s="16">
        <v>45283</v>
      </c>
      <c r="D6" s="17"/>
      <c r="E6" s="14"/>
    </row>
    <row r="7" spans="1:5" s="18" customFormat="1" ht="16.5" customHeight="1" thickBot="1" x14ac:dyDescent="0.25">
      <c r="A7" s="14"/>
      <c r="B7" s="19" t="s">
        <v>11</v>
      </c>
      <c r="C7" s="29">
        <f>C5+C6</f>
        <v>328302</v>
      </c>
      <c r="D7" s="20"/>
      <c r="E7" s="14"/>
    </row>
    <row r="8" spans="1:5" s="18" customFormat="1" x14ac:dyDescent="0.2">
      <c r="A8" s="14"/>
      <c r="B8" s="15"/>
      <c r="C8" s="21"/>
      <c r="D8" s="21"/>
      <c r="E8" s="14"/>
    </row>
    <row r="9" spans="1:5" s="18" customFormat="1" ht="15.75" x14ac:dyDescent="0.2">
      <c r="A9" s="14"/>
      <c r="B9" s="22" t="s">
        <v>5</v>
      </c>
      <c r="C9" s="23" t="s">
        <v>14</v>
      </c>
      <c r="D9" s="23" t="s">
        <v>15</v>
      </c>
      <c r="E9" s="14"/>
    </row>
    <row r="10" spans="1:5" s="18" customFormat="1" ht="15" x14ac:dyDescent="0.2">
      <c r="A10" s="14"/>
      <c r="B10" s="24" t="s">
        <v>32</v>
      </c>
      <c r="C10" s="21"/>
      <c r="D10" s="21"/>
      <c r="E10" s="14"/>
    </row>
    <row r="11" spans="1:5" s="18" customFormat="1" x14ac:dyDescent="0.2">
      <c r="A11" s="14"/>
      <c r="B11" s="15" t="s">
        <v>33</v>
      </c>
      <c r="C11" s="21">
        <v>20775.5</v>
      </c>
      <c r="D11" s="21" t="s">
        <v>34</v>
      </c>
      <c r="E11" s="14"/>
    </row>
    <row r="12" spans="1:5" s="18" customFormat="1" ht="18.75" customHeight="1" thickBot="1" x14ac:dyDescent="0.25">
      <c r="A12" s="14"/>
      <c r="B12" s="19"/>
      <c r="C12" s="25">
        <f>SUM(C11)</f>
        <v>20775.5</v>
      </c>
      <c r="D12" s="21"/>
      <c r="E12" s="14">
        <v>20776</v>
      </c>
    </row>
    <row r="13" spans="1:5" s="18" customFormat="1" ht="20.25" customHeight="1" x14ac:dyDescent="0.2">
      <c r="A13" s="14"/>
      <c r="B13" s="24" t="s">
        <v>31</v>
      </c>
      <c r="C13" s="21"/>
      <c r="D13" s="21"/>
      <c r="E13" s="14"/>
    </row>
    <row r="14" spans="1:5" s="18" customFormat="1" x14ac:dyDescent="0.2">
      <c r="A14" s="14"/>
      <c r="B14" s="15" t="s">
        <v>16</v>
      </c>
      <c r="C14" s="21">
        <v>180</v>
      </c>
      <c r="D14" s="21" t="s">
        <v>13</v>
      </c>
      <c r="E14" s="14"/>
    </row>
    <row r="15" spans="1:5" s="18" customFormat="1" x14ac:dyDescent="0.2">
      <c r="A15" s="14"/>
      <c r="B15" s="15" t="s">
        <v>151</v>
      </c>
      <c r="C15" s="21">
        <v>3000</v>
      </c>
      <c r="D15" s="21" t="s">
        <v>152</v>
      </c>
      <c r="E15" s="14"/>
    </row>
    <row r="16" spans="1:5" s="18" customFormat="1" x14ac:dyDescent="0.2">
      <c r="A16" s="14"/>
      <c r="B16" s="15" t="s">
        <v>17</v>
      </c>
      <c r="C16" s="21">
        <v>3000</v>
      </c>
      <c r="D16" s="21" t="s">
        <v>18</v>
      </c>
      <c r="E16" s="14"/>
    </row>
    <row r="17" spans="1:5" s="18" customFormat="1" x14ac:dyDescent="0.2">
      <c r="A17" s="14"/>
      <c r="B17" s="15" t="s">
        <v>19</v>
      </c>
      <c r="C17" s="21">
        <v>1100</v>
      </c>
      <c r="D17" s="21" t="s">
        <v>20</v>
      </c>
      <c r="E17" s="14"/>
    </row>
    <row r="18" spans="1:5" s="18" customFormat="1" x14ac:dyDescent="0.2">
      <c r="A18" s="14"/>
      <c r="B18" s="15" t="s">
        <v>21</v>
      </c>
      <c r="C18" s="21">
        <v>848</v>
      </c>
      <c r="D18" s="21" t="s">
        <v>22</v>
      </c>
      <c r="E18" s="14"/>
    </row>
    <row r="19" spans="1:5" s="18" customFormat="1" ht="25.5" x14ac:dyDescent="0.2">
      <c r="A19" s="14"/>
      <c r="B19" s="26" t="s">
        <v>153</v>
      </c>
      <c r="C19" s="21">
        <f>23736.37-3000</f>
        <v>20736.37</v>
      </c>
      <c r="D19" s="21" t="s">
        <v>23</v>
      </c>
      <c r="E19" s="14"/>
    </row>
    <row r="20" spans="1:5" s="18" customFormat="1" x14ac:dyDescent="0.2">
      <c r="A20" s="14"/>
      <c r="B20" s="15" t="s">
        <v>25</v>
      </c>
      <c r="C20" s="21">
        <v>3000</v>
      </c>
      <c r="D20" s="21" t="s">
        <v>24</v>
      </c>
      <c r="E20" s="14"/>
    </row>
    <row r="21" spans="1:5" s="18" customFormat="1" x14ac:dyDescent="0.2">
      <c r="A21" s="14"/>
      <c r="B21" s="15" t="s">
        <v>27</v>
      </c>
      <c r="C21" s="21">
        <v>280</v>
      </c>
      <c r="D21" s="21" t="s">
        <v>26</v>
      </c>
      <c r="E21" s="14"/>
    </row>
    <row r="22" spans="1:5" s="18" customFormat="1" x14ac:dyDescent="0.2">
      <c r="A22" s="14"/>
      <c r="B22" s="15" t="s">
        <v>28</v>
      </c>
      <c r="C22" s="21">
        <v>3100</v>
      </c>
      <c r="D22" s="21" t="s">
        <v>29</v>
      </c>
      <c r="E22" s="14"/>
    </row>
    <row r="23" spans="1:5" s="18" customFormat="1" ht="21" customHeight="1" thickBot="1" x14ac:dyDescent="0.25">
      <c r="A23" s="14"/>
      <c r="B23" s="19" t="s">
        <v>30</v>
      </c>
      <c r="C23" s="25">
        <f>SUM(C14:C22)</f>
        <v>35244.369999999995</v>
      </c>
      <c r="D23" s="21"/>
      <c r="E23" s="14"/>
    </row>
    <row r="24" spans="1:5" s="18" customFormat="1" ht="20.25" customHeight="1" x14ac:dyDescent="0.2">
      <c r="A24" s="14"/>
      <c r="B24" s="15"/>
      <c r="C24" s="21"/>
      <c r="D24" s="21"/>
      <c r="E24" s="14"/>
    </row>
    <row r="25" spans="1:5" s="18" customFormat="1" ht="20.25" customHeight="1" x14ac:dyDescent="0.2">
      <c r="A25" s="14"/>
      <c r="B25" s="24" t="s">
        <v>12</v>
      </c>
      <c r="C25" s="21"/>
      <c r="D25" s="21"/>
      <c r="E25" s="14"/>
    </row>
    <row r="26" spans="1:5" s="18" customFormat="1" x14ac:dyDescent="0.2">
      <c r="A26" s="14"/>
      <c r="B26" s="15" t="s">
        <v>35</v>
      </c>
      <c r="C26" s="21">
        <v>2800</v>
      </c>
      <c r="D26" s="21" t="s">
        <v>36</v>
      </c>
      <c r="E26" s="14"/>
    </row>
    <row r="27" spans="1:5" s="18" customFormat="1" x14ac:dyDescent="0.2">
      <c r="A27" s="14"/>
      <c r="B27" s="15" t="s">
        <v>37</v>
      </c>
      <c r="C27" s="21">
        <v>2000</v>
      </c>
      <c r="D27" s="21" t="s">
        <v>38</v>
      </c>
      <c r="E27" s="14"/>
    </row>
    <row r="28" spans="1:5" s="18" customFormat="1" x14ac:dyDescent="0.2">
      <c r="A28" s="14"/>
      <c r="B28" s="15" t="s">
        <v>39</v>
      </c>
      <c r="C28" s="21">
        <v>1100</v>
      </c>
      <c r="D28" s="21" t="s">
        <v>40</v>
      </c>
      <c r="E28" s="14"/>
    </row>
    <row r="29" spans="1:5" s="18" customFormat="1" ht="21" customHeight="1" thickBot="1" x14ac:dyDescent="0.25">
      <c r="A29" s="14"/>
      <c r="B29" s="19" t="s">
        <v>30</v>
      </c>
      <c r="C29" s="25">
        <f>SUM(C26:C28)</f>
        <v>5900</v>
      </c>
      <c r="D29" s="21"/>
      <c r="E29" s="14"/>
    </row>
    <row r="30" spans="1:5" s="18" customFormat="1" ht="20.25" customHeight="1" x14ac:dyDescent="0.2">
      <c r="A30" s="14"/>
      <c r="B30" s="15"/>
      <c r="C30" s="21"/>
      <c r="D30" s="21"/>
      <c r="E30" s="14"/>
    </row>
    <row r="31" spans="1:5" s="18" customFormat="1" ht="20.25" customHeight="1" x14ac:dyDescent="0.2">
      <c r="A31" s="14"/>
      <c r="B31" s="24" t="s">
        <v>41</v>
      </c>
      <c r="C31" s="21"/>
      <c r="D31" s="21"/>
      <c r="E31" s="14"/>
    </row>
    <row r="32" spans="1:5" s="18" customFormat="1" x14ac:dyDescent="0.2">
      <c r="A32" s="14"/>
      <c r="B32" s="15" t="s">
        <v>42</v>
      </c>
      <c r="C32" s="21">
        <v>6000</v>
      </c>
      <c r="D32" s="21" t="s">
        <v>43</v>
      </c>
      <c r="E32" s="14"/>
    </row>
    <row r="33" spans="1:5" s="18" customFormat="1" x14ac:dyDescent="0.2">
      <c r="A33" s="14"/>
      <c r="B33" s="15" t="s">
        <v>44</v>
      </c>
      <c r="C33" s="21">
        <v>2500</v>
      </c>
      <c r="D33" s="21" t="s">
        <v>45</v>
      </c>
      <c r="E33" s="14"/>
    </row>
    <row r="34" spans="1:5" s="18" customFormat="1" x14ac:dyDescent="0.2">
      <c r="A34" s="14"/>
      <c r="B34" s="15" t="s">
        <v>46</v>
      </c>
      <c r="C34" s="21">
        <v>690</v>
      </c>
      <c r="D34" s="21" t="s">
        <v>47</v>
      </c>
      <c r="E34" s="14"/>
    </row>
    <row r="35" spans="1:5" s="18" customFormat="1" x14ac:dyDescent="0.2">
      <c r="A35" s="14"/>
      <c r="B35" s="15" t="s">
        <v>48</v>
      </c>
      <c r="C35" s="21">
        <v>1700</v>
      </c>
      <c r="D35" s="21" t="s">
        <v>49</v>
      </c>
      <c r="E35" s="14"/>
    </row>
    <row r="36" spans="1:5" s="18" customFormat="1" x14ac:dyDescent="0.2">
      <c r="A36" s="14"/>
      <c r="B36" s="15" t="s">
        <v>50</v>
      </c>
      <c r="C36" s="21">
        <v>18000</v>
      </c>
      <c r="D36" s="21" t="s">
        <v>51</v>
      </c>
      <c r="E36" s="14"/>
    </row>
    <row r="37" spans="1:5" s="18" customFormat="1" x14ac:dyDescent="0.2">
      <c r="A37" s="14"/>
      <c r="B37" s="15" t="s">
        <v>52</v>
      </c>
      <c r="C37" s="21">
        <v>1600</v>
      </c>
      <c r="D37" s="21" t="s">
        <v>53</v>
      </c>
      <c r="E37" s="14"/>
    </row>
    <row r="38" spans="1:5" s="18" customFormat="1" x14ac:dyDescent="0.2">
      <c r="A38" s="14"/>
      <c r="B38" s="15" t="s">
        <v>54</v>
      </c>
      <c r="C38" s="21">
        <v>1500</v>
      </c>
      <c r="D38" s="21" t="s">
        <v>55</v>
      </c>
      <c r="E38" s="14"/>
    </row>
    <row r="39" spans="1:5" s="18" customFormat="1" x14ac:dyDescent="0.2">
      <c r="A39" s="14"/>
      <c r="B39" s="15" t="s">
        <v>56</v>
      </c>
      <c r="C39" s="21">
        <v>2500</v>
      </c>
      <c r="D39" s="21" t="s">
        <v>57</v>
      </c>
      <c r="E39" s="14"/>
    </row>
    <row r="40" spans="1:5" s="18" customFormat="1" x14ac:dyDescent="0.2">
      <c r="A40" s="14"/>
      <c r="B40" s="15" t="s">
        <v>58</v>
      </c>
      <c r="C40" s="21">
        <v>400</v>
      </c>
      <c r="D40" s="21" t="s">
        <v>34</v>
      </c>
      <c r="E40" s="14"/>
    </row>
    <row r="41" spans="1:5" s="18" customFormat="1" x14ac:dyDescent="0.2">
      <c r="A41" s="14"/>
      <c r="B41" s="15" t="s">
        <v>59</v>
      </c>
      <c r="C41" s="21">
        <v>600</v>
      </c>
      <c r="D41" s="21" t="s">
        <v>34</v>
      </c>
      <c r="E41" s="14"/>
    </row>
    <row r="42" spans="1:5" s="18" customFormat="1" x14ac:dyDescent="0.2">
      <c r="A42" s="14"/>
      <c r="B42" s="15" t="s">
        <v>60</v>
      </c>
      <c r="C42" s="21">
        <v>1000</v>
      </c>
      <c r="D42" s="21" t="s">
        <v>61</v>
      </c>
      <c r="E42" s="14"/>
    </row>
    <row r="43" spans="1:5" s="18" customFormat="1" ht="25.5" x14ac:dyDescent="0.2">
      <c r="A43" s="14"/>
      <c r="B43" s="26" t="s">
        <v>63</v>
      </c>
      <c r="C43" s="21">
        <v>6740</v>
      </c>
      <c r="D43" s="21" t="s">
        <v>62</v>
      </c>
      <c r="E43" s="14"/>
    </row>
    <row r="44" spans="1:5" s="18" customFormat="1" x14ac:dyDescent="0.2">
      <c r="A44" s="14"/>
      <c r="B44" s="26" t="s">
        <v>64</v>
      </c>
      <c r="C44" s="21">
        <v>800</v>
      </c>
      <c r="D44" s="21" t="s">
        <v>65</v>
      </c>
      <c r="E44" s="14"/>
    </row>
    <row r="45" spans="1:5" s="18" customFormat="1" x14ac:dyDescent="0.2">
      <c r="A45" s="14"/>
      <c r="B45" s="15" t="s">
        <v>66</v>
      </c>
      <c r="C45" s="21">
        <v>400</v>
      </c>
      <c r="D45" s="21" t="s">
        <v>67</v>
      </c>
      <c r="E45" s="14"/>
    </row>
    <row r="46" spans="1:5" s="18" customFormat="1" x14ac:dyDescent="0.2">
      <c r="A46" s="14"/>
      <c r="B46" s="26" t="s">
        <v>68</v>
      </c>
      <c r="C46" s="21">
        <v>5600</v>
      </c>
      <c r="D46" s="21" t="s">
        <v>69</v>
      </c>
      <c r="E46" s="14"/>
    </row>
    <row r="47" spans="1:5" s="18" customFormat="1" x14ac:dyDescent="0.2">
      <c r="A47" s="14"/>
      <c r="B47" s="26" t="s">
        <v>70</v>
      </c>
      <c r="C47" s="21">
        <v>6000</v>
      </c>
      <c r="D47" s="21" t="s">
        <v>71</v>
      </c>
      <c r="E47" s="14"/>
    </row>
    <row r="48" spans="1:5" s="18" customFormat="1" x14ac:dyDescent="0.2">
      <c r="A48" s="14"/>
      <c r="B48" s="26" t="s">
        <v>72</v>
      </c>
      <c r="C48" s="21">
        <v>200</v>
      </c>
      <c r="D48" s="21" t="s">
        <v>67</v>
      </c>
      <c r="E48" s="14"/>
    </row>
    <row r="49" spans="1:5" s="18" customFormat="1" x14ac:dyDescent="0.2">
      <c r="A49" s="14"/>
      <c r="B49" s="15" t="s">
        <v>73</v>
      </c>
      <c r="C49" s="21">
        <v>12500</v>
      </c>
      <c r="D49" s="21" t="s">
        <v>74</v>
      </c>
      <c r="E49" s="14"/>
    </row>
    <row r="50" spans="1:5" s="18" customFormat="1" x14ac:dyDescent="0.2">
      <c r="A50" s="14"/>
      <c r="B50" s="15" t="s">
        <v>75</v>
      </c>
      <c r="C50" s="21">
        <v>6160</v>
      </c>
      <c r="D50" s="21" t="s">
        <v>76</v>
      </c>
      <c r="E50" s="14"/>
    </row>
    <row r="51" spans="1:5" s="18" customFormat="1" x14ac:dyDescent="0.2">
      <c r="A51" s="14"/>
      <c r="B51" s="15" t="s">
        <v>77</v>
      </c>
      <c r="C51" s="21">
        <v>6900</v>
      </c>
      <c r="D51" s="21" t="s">
        <v>78</v>
      </c>
      <c r="E51" s="14"/>
    </row>
    <row r="52" spans="1:5" s="18" customFormat="1" x14ac:dyDescent="0.2">
      <c r="A52" s="14"/>
      <c r="B52" s="15" t="s">
        <v>79</v>
      </c>
      <c r="C52" s="21">
        <v>91800</v>
      </c>
      <c r="D52" s="21" t="s">
        <v>80</v>
      </c>
      <c r="E52" s="14"/>
    </row>
    <row r="53" spans="1:5" s="18" customFormat="1" x14ac:dyDescent="0.2">
      <c r="A53" s="14"/>
      <c r="B53" s="15" t="s">
        <v>81</v>
      </c>
      <c r="C53" s="21">
        <v>1326</v>
      </c>
      <c r="D53" s="21" t="s">
        <v>82</v>
      </c>
      <c r="E53" s="14"/>
    </row>
    <row r="54" spans="1:5" s="18" customFormat="1" ht="18.75" customHeight="1" thickBot="1" x14ac:dyDescent="0.25">
      <c r="A54" s="14"/>
      <c r="B54" s="19" t="s">
        <v>30</v>
      </c>
      <c r="C54" s="25">
        <f>SUM(C32:C53)</f>
        <v>174916</v>
      </c>
      <c r="D54" s="21"/>
      <c r="E54" s="14"/>
    </row>
    <row r="55" spans="1:5" s="18" customFormat="1" ht="21" customHeight="1" x14ac:dyDescent="0.2">
      <c r="A55" s="14"/>
      <c r="B55" s="19"/>
      <c r="C55" s="27"/>
      <c r="D55" s="21"/>
      <c r="E55" s="14"/>
    </row>
    <row r="56" spans="1:5" s="18" customFormat="1" ht="20.25" customHeight="1" x14ac:dyDescent="0.2">
      <c r="A56" s="14"/>
      <c r="B56" s="24" t="s">
        <v>84</v>
      </c>
      <c r="C56" s="21"/>
      <c r="D56" s="21"/>
      <c r="E56" s="14"/>
    </row>
    <row r="57" spans="1:5" s="18" customFormat="1" x14ac:dyDescent="0.2">
      <c r="A57" s="14"/>
      <c r="B57" s="15" t="s">
        <v>89</v>
      </c>
      <c r="C57" s="21">
        <v>500</v>
      </c>
      <c r="D57" s="21" t="s">
        <v>90</v>
      </c>
      <c r="E57" s="14"/>
    </row>
    <row r="58" spans="1:5" s="18" customFormat="1" x14ac:dyDescent="0.2">
      <c r="A58" s="14"/>
      <c r="B58" s="15" t="s">
        <v>91</v>
      </c>
      <c r="C58" s="21">
        <v>120</v>
      </c>
      <c r="D58" s="21" t="s">
        <v>92</v>
      </c>
      <c r="E58" s="14"/>
    </row>
    <row r="59" spans="1:5" s="18" customFormat="1" x14ac:dyDescent="0.2">
      <c r="A59" s="14"/>
      <c r="B59" s="15" t="s">
        <v>96</v>
      </c>
      <c r="C59" s="21">
        <v>275</v>
      </c>
      <c r="D59" s="21" t="s">
        <v>93</v>
      </c>
      <c r="E59" s="14"/>
    </row>
    <row r="60" spans="1:5" s="18" customFormat="1" x14ac:dyDescent="0.2">
      <c r="A60" s="14"/>
      <c r="B60" s="15" t="s">
        <v>95</v>
      </c>
      <c r="C60" s="21">
        <v>116</v>
      </c>
      <c r="D60" s="21" t="s">
        <v>94</v>
      </c>
      <c r="E60" s="14"/>
    </row>
    <row r="61" spans="1:5" s="18" customFormat="1" x14ac:dyDescent="0.2">
      <c r="A61" s="14"/>
      <c r="B61" s="15" t="s">
        <v>97</v>
      </c>
      <c r="C61" s="21">
        <v>1060</v>
      </c>
      <c r="D61" s="21" t="s">
        <v>98</v>
      </c>
      <c r="E61" s="14"/>
    </row>
    <row r="62" spans="1:5" s="18" customFormat="1" x14ac:dyDescent="0.2">
      <c r="A62" s="14"/>
      <c r="B62" s="15" t="s">
        <v>99</v>
      </c>
      <c r="C62" s="21">
        <v>116</v>
      </c>
      <c r="D62" s="21" t="s">
        <v>100</v>
      </c>
      <c r="E62" s="14"/>
    </row>
    <row r="63" spans="1:5" s="18" customFormat="1" x14ac:dyDescent="0.2">
      <c r="A63" s="14"/>
      <c r="B63" s="15" t="s">
        <v>101</v>
      </c>
      <c r="C63" s="21">
        <v>275</v>
      </c>
      <c r="D63" s="21" t="s">
        <v>102</v>
      </c>
      <c r="E63" s="14"/>
    </row>
    <row r="64" spans="1:5" s="18" customFormat="1" x14ac:dyDescent="0.2">
      <c r="A64" s="14"/>
      <c r="B64" s="15" t="s">
        <v>97</v>
      </c>
      <c r="C64" s="21">
        <v>2660</v>
      </c>
      <c r="D64" s="21" t="s">
        <v>154</v>
      </c>
      <c r="E64" s="14"/>
    </row>
    <row r="65" spans="1:6" s="18" customFormat="1" x14ac:dyDescent="0.2">
      <c r="A65" s="14"/>
      <c r="B65" s="15" t="s">
        <v>155</v>
      </c>
      <c r="C65" s="21">
        <v>1200</v>
      </c>
      <c r="D65" s="21" t="s">
        <v>156</v>
      </c>
      <c r="E65" s="14"/>
    </row>
    <row r="66" spans="1:6" s="18" customFormat="1" x14ac:dyDescent="0.2">
      <c r="A66" s="14"/>
      <c r="B66" s="15" t="s">
        <v>157</v>
      </c>
      <c r="C66" s="21">
        <v>3000</v>
      </c>
      <c r="D66" s="21" t="s">
        <v>23</v>
      </c>
      <c r="E66" s="14"/>
    </row>
    <row r="67" spans="1:6" s="18" customFormat="1" x14ac:dyDescent="0.2">
      <c r="A67" s="14"/>
      <c r="B67" s="15"/>
      <c r="C67" s="21"/>
      <c r="D67" s="21"/>
      <c r="E67" s="14"/>
    </row>
    <row r="68" spans="1:6" s="18" customFormat="1" ht="13.5" thickBot="1" x14ac:dyDescent="0.25">
      <c r="A68" s="14"/>
      <c r="B68" s="19" t="s">
        <v>30</v>
      </c>
      <c r="C68" s="25">
        <f>SUM(C57:C67)</f>
        <v>9322</v>
      </c>
      <c r="D68" s="21"/>
      <c r="E68" s="14">
        <v>9322</v>
      </c>
      <c r="F68" s="18">
        <f>E68-C68</f>
        <v>0</v>
      </c>
    </row>
    <row r="69" spans="1:6" ht="13.5" customHeight="1" x14ac:dyDescent="0.2">
      <c r="A69" s="3"/>
      <c r="B69" s="10"/>
      <c r="C69" s="13"/>
      <c r="D69" s="12"/>
      <c r="E69" s="3"/>
    </row>
    <row r="70" spans="1:6" s="18" customFormat="1" ht="20.25" customHeight="1" x14ac:dyDescent="0.2">
      <c r="A70" s="14"/>
      <c r="B70" s="24" t="s">
        <v>83</v>
      </c>
      <c r="C70" s="21"/>
      <c r="D70" s="21"/>
      <c r="E70" s="14"/>
    </row>
    <row r="71" spans="1:6" s="18" customFormat="1" x14ac:dyDescent="0.2">
      <c r="A71" s="14"/>
      <c r="B71" s="15" t="s">
        <v>158</v>
      </c>
      <c r="C71" s="21">
        <v>2829.13</v>
      </c>
      <c r="D71" s="21" t="s">
        <v>159</v>
      </c>
      <c r="E71" s="14"/>
    </row>
    <row r="72" spans="1:6" s="18" customFormat="1" x14ac:dyDescent="0.2">
      <c r="A72" s="14"/>
      <c r="B72" s="15" t="s">
        <v>160</v>
      </c>
      <c r="C72" s="21">
        <v>435.6</v>
      </c>
      <c r="D72" s="21" t="s">
        <v>67</v>
      </c>
      <c r="E72" s="14"/>
    </row>
    <row r="73" spans="1:6" s="18" customFormat="1" x14ac:dyDescent="0.2">
      <c r="A73" s="14"/>
      <c r="B73" s="15" t="s">
        <v>103</v>
      </c>
      <c r="C73" s="21">
        <v>725</v>
      </c>
      <c r="D73" s="21" t="s">
        <v>104</v>
      </c>
      <c r="E73" s="14"/>
    </row>
    <row r="74" spans="1:6" s="18" customFormat="1" x14ac:dyDescent="0.2">
      <c r="A74" s="14"/>
      <c r="B74" s="15" t="s">
        <v>103</v>
      </c>
      <c r="C74" s="21">
        <v>925</v>
      </c>
      <c r="D74" s="21" t="s">
        <v>105</v>
      </c>
      <c r="E74" s="14"/>
    </row>
    <row r="75" spans="1:6" s="18" customFormat="1" x14ac:dyDescent="0.2">
      <c r="A75" s="14"/>
      <c r="B75" s="15" t="s">
        <v>106</v>
      </c>
      <c r="C75" s="21">
        <v>525</v>
      </c>
      <c r="D75" s="21" t="s">
        <v>107</v>
      </c>
      <c r="E75" s="14"/>
    </row>
    <row r="76" spans="1:6" s="18" customFormat="1" x14ac:dyDescent="0.2">
      <c r="A76" s="14"/>
      <c r="B76" s="15" t="s">
        <v>108</v>
      </c>
      <c r="C76" s="21">
        <v>395</v>
      </c>
      <c r="D76" s="30" t="s">
        <v>109</v>
      </c>
      <c r="E76" s="14"/>
    </row>
    <row r="77" spans="1:6" s="18" customFormat="1" ht="21" customHeight="1" thickBot="1" x14ac:dyDescent="0.25">
      <c r="A77" s="14"/>
      <c r="B77" s="19" t="s">
        <v>30</v>
      </c>
      <c r="C77" s="25">
        <f>SUM(C71:C76)</f>
        <v>5834.73</v>
      </c>
      <c r="D77" s="21"/>
      <c r="E77" s="14">
        <v>5853</v>
      </c>
      <c r="F77" s="18">
        <f>E77-C77</f>
        <v>18.270000000000437</v>
      </c>
    </row>
    <row r="78" spans="1:6" ht="15.75" customHeight="1" x14ac:dyDescent="0.2">
      <c r="A78" s="3"/>
      <c r="B78" s="10"/>
      <c r="C78" s="13"/>
      <c r="D78" s="12"/>
      <c r="E78" s="3"/>
    </row>
    <row r="79" spans="1:6" s="18" customFormat="1" ht="20.25" customHeight="1" x14ac:dyDescent="0.2">
      <c r="A79" s="14"/>
      <c r="B79" s="24" t="s">
        <v>85</v>
      </c>
      <c r="C79" s="21"/>
      <c r="D79" s="21"/>
      <c r="E79" s="14"/>
    </row>
    <row r="80" spans="1:6" s="18" customFormat="1" x14ac:dyDescent="0.2">
      <c r="A80" s="14"/>
      <c r="B80" s="15" t="s">
        <v>110</v>
      </c>
      <c r="C80" s="21">
        <v>105.6</v>
      </c>
      <c r="D80" s="21" t="s">
        <v>111</v>
      </c>
      <c r="E80" s="14"/>
    </row>
    <row r="81" spans="1:5" s="18" customFormat="1" x14ac:dyDescent="0.2">
      <c r="A81" s="14"/>
      <c r="B81" s="15" t="s">
        <v>110</v>
      </c>
      <c r="C81" s="21">
        <v>680</v>
      </c>
      <c r="D81" s="21" t="s">
        <v>112</v>
      </c>
      <c r="E81" s="14"/>
    </row>
    <row r="82" spans="1:5" s="18" customFormat="1" x14ac:dyDescent="0.2">
      <c r="A82" s="14"/>
      <c r="B82" s="15" t="s">
        <v>114</v>
      </c>
      <c r="C82" s="21">
        <v>566.29999999999995</v>
      </c>
      <c r="D82" s="21" t="s">
        <v>113</v>
      </c>
      <c r="E82" s="14"/>
    </row>
    <row r="83" spans="1:5" s="18" customFormat="1" x14ac:dyDescent="0.2">
      <c r="A83" s="14"/>
      <c r="B83" s="15" t="s">
        <v>110</v>
      </c>
      <c r="C83" s="21">
        <v>585.6</v>
      </c>
      <c r="D83" s="21" t="s">
        <v>115</v>
      </c>
      <c r="E83" s="14"/>
    </row>
    <row r="84" spans="1:5" s="18" customFormat="1" x14ac:dyDescent="0.2">
      <c r="A84" s="14"/>
      <c r="B84" s="26" t="s">
        <v>116</v>
      </c>
      <c r="C84" s="21">
        <v>233.6</v>
      </c>
      <c r="D84" s="21" t="s">
        <v>117</v>
      </c>
      <c r="E84" s="14"/>
    </row>
    <row r="85" spans="1:5" s="18" customFormat="1" x14ac:dyDescent="0.2">
      <c r="A85" s="14"/>
      <c r="B85" s="15" t="s">
        <v>120</v>
      </c>
      <c r="C85" s="21">
        <v>6886</v>
      </c>
      <c r="D85" s="21" t="s">
        <v>118</v>
      </c>
      <c r="E85" s="14"/>
    </row>
    <row r="86" spans="1:5" s="18" customFormat="1" x14ac:dyDescent="0.2">
      <c r="A86" s="14"/>
      <c r="B86" s="15" t="s">
        <v>121</v>
      </c>
      <c r="C86" s="21">
        <v>4206.62</v>
      </c>
      <c r="D86" s="21" t="s">
        <v>119</v>
      </c>
      <c r="E86" s="14"/>
    </row>
    <row r="87" spans="1:5" s="18" customFormat="1" x14ac:dyDescent="0.2">
      <c r="A87" s="14"/>
      <c r="B87" s="15" t="s">
        <v>122</v>
      </c>
      <c r="C87" s="21">
        <v>2310</v>
      </c>
      <c r="D87" s="21" t="s">
        <v>123</v>
      </c>
      <c r="E87" s="14"/>
    </row>
    <row r="88" spans="1:5" s="18" customFormat="1" ht="21" customHeight="1" thickBot="1" x14ac:dyDescent="0.25">
      <c r="A88" s="14"/>
      <c r="B88" s="19" t="s">
        <v>30</v>
      </c>
      <c r="C88" s="25">
        <f>SUM(C80:C87)</f>
        <v>15573.720000000001</v>
      </c>
      <c r="D88" s="21"/>
      <c r="E88" s="14"/>
    </row>
    <row r="89" spans="1:5" ht="21" customHeight="1" x14ac:dyDescent="0.2">
      <c r="A89" s="3"/>
      <c r="B89" s="10"/>
      <c r="C89" s="13"/>
      <c r="D89" s="12"/>
      <c r="E89" s="3"/>
    </row>
    <row r="90" spans="1:5" s="18" customFormat="1" ht="20.25" customHeight="1" x14ac:dyDescent="0.2">
      <c r="A90" s="14"/>
      <c r="B90" s="24" t="s">
        <v>86</v>
      </c>
      <c r="C90" s="21"/>
      <c r="D90" s="21"/>
      <c r="E90" s="14"/>
    </row>
    <row r="91" spans="1:5" s="18" customFormat="1" x14ac:dyDescent="0.2">
      <c r="A91" s="14"/>
      <c r="B91" s="15" t="s">
        <v>124</v>
      </c>
      <c r="C91" s="21">
        <v>9176</v>
      </c>
      <c r="D91" s="21" t="s">
        <v>125</v>
      </c>
      <c r="E91" s="14"/>
    </row>
    <row r="92" spans="1:5" s="18" customFormat="1" x14ac:dyDescent="0.2">
      <c r="A92" s="14"/>
      <c r="B92" s="15" t="s">
        <v>126</v>
      </c>
      <c r="C92" s="21">
        <v>1200</v>
      </c>
      <c r="D92" s="21" t="s">
        <v>127</v>
      </c>
      <c r="E92" s="14"/>
    </row>
    <row r="93" spans="1:5" s="18" customFormat="1" ht="18.75" customHeight="1" thickBot="1" x14ac:dyDescent="0.25">
      <c r="A93" s="14"/>
      <c r="B93" s="19" t="s">
        <v>30</v>
      </c>
      <c r="C93" s="25">
        <f>SUM(C91:C92)</f>
        <v>10376</v>
      </c>
      <c r="D93" s="21"/>
      <c r="E93" s="14"/>
    </row>
    <row r="94" spans="1:5" ht="21" customHeight="1" x14ac:dyDescent="0.2">
      <c r="A94" s="3"/>
      <c r="B94" s="10"/>
      <c r="C94" s="13"/>
      <c r="D94" s="12"/>
      <c r="E94" s="3"/>
    </row>
    <row r="95" spans="1:5" s="18" customFormat="1" ht="20.25" customHeight="1" x14ac:dyDescent="0.2">
      <c r="A95" s="14"/>
      <c r="B95" s="24" t="s">
        <v>87</v>
      </c>
      <c r="C95" s="21"/>
      <c r="D95" s="21"/>
      <c r="E95" s="14"/>
    </row>
    <row r="96" spans="1:5" s="18" customFormat="1" x14ac:dyDescent="0.2">
      <c r="A96" s="14"/>
      <c r="B96" s="15" t="s">
        <v>128</v>
      </c>
      <c r="C96" s="21">
        <v>500</v>
      </c>
      <c r="D96" s="21" t="s">
        <v>129</v>
      </c>
      <c r="E96" s="14"/>
    </row>
    <row r="97" spans="1:5" s="18" customFormat="1" x14ac:dyDescent="0.2">
      <c r="A97" s="14"/>
      <c r="B97" s="15" t="s">
        <v>130</v>
      </c>
      <c r="C97" s="21">
        <v>380</v>
      </c>
      <c r="D97" s="21" t="s">
        <v>131</v>
      </c>
      <c r="E97" s="14"/>
    </row>
    <row r="98" spans="1:5" s="18" customFormat="1" x14ac:dyDescent="0.2">
      <c r="A98" s="14"/>
      <c r="B98" s="15" t="s">
        <v>132</v>
      </c>
      <c r="C98" s="21">
        <v>1200</v>
      </c>
      <c r="D98" s="21" t="s">
        <v>133</v>
      </c>
      <c r="E98" s="14"/>
    </row>
    <row r="99" spans="1:5" s="18" customFormat="1" ht="21" customHeight="1" thickBot="1" x14ac:dyDescent="0.25">
      <c r="A99" s="14"/>
      <c r="B99" s="19" t="s">
        <v>30</v>
      </c>
      <c r="C99" s="25">
        <f>SUM(C96:C98)</f>
        <v>2080</v>
      </c>
      <c r="D99" s="21"/>
      <c r="E99" s="14"/>
    </row>
    <row r="100" spans="1:5" ht="16.5" customHeight="1" x14ac:dyDescent="0.2">
      <c r="A100" s="3"/>
      <c r="B100" s="10"/>
      <c r="C100" s="13"/>
      <c r="D100" s="12"/>
      <c r="E100" s="3"/>
    </row>
    <row r="101" spans="1:5" s="18" customFormat="1" ht="20.25" customHeight="1" x14ac:dyDescent="0.2">
      <c r="A101" s="14"/>
      <c r="B101" s="24" t="s">
        <v>88</v>
      </c>
      <c r="C101" s="21"/>
      <c r="D101" s="21"/>
      <c r="E101" s="14"/>
    </row>
    <row r="102" spans="1:5" s="18" customFormat="1" x14ac:dyDescent="0.2">
      <c r="A102" s="14"/>
      <c r="B102" s="15" t="s">
        <v>134</v>
      </c>
      <c r="C102" s="21">
        <v>3900</v>
      </c>
      <c r="D102" s="21" t="s">
        <v>135</v>
      </c>
      <c r="E102" s="14"/>
    </row>
    <row r="103" spans="1:5" s="18" customFormat="1" x14ac:dyDescent="0.2">
      <c r="A103" s="14"/>
      <c r="B103" s="15" t="s">
        <v>137</v>
      </c>
      <c r="C103" s="21">
        <v>1150</v>
      </c>
      <c r="D103" s="21" t="s">
        <v>135</v>
      </c>
      <c r="E103" s="14"/>
    </row>
    <row r="104" spans="1:5" s="18" customFormat="1" x14ac:dyDescent="0.2">
      <c r="A104" s="14"/>
      <c r="B104" s="15" t="s">
        <v>162</v>
      </c>
      <c r="C104" s="21">
        <v>1000</v>
      </c>
      <c r="D104" s="21" t="s">
        <v>161</v>
      </c>
      <c r="E104" s="14"/>
    </row>
    <row r="105" spans="1:5" s="18" customFormat="1" x14ac:dyDescent="0.2">
      <c r="A105" s="14"/>
      <c r="B105" s="15" t="s">
        <v>163</v>
      </c>
      <c r="C105" s="21">
        <v>950</v>
      </c>
      <c r="D105" s="21" t="s">
        <v>161</v>
      </c>
      <c r="E105" s="14"/>
    </row>
    <row r="106" spans="1:5" s="18" customFormat="1" x14ac:dyDescent="0.2">
      <c r="A106" s="14"/>
      <c r="B106" s="15" t="s">
        <v>162</v>
      </c>
      <c r="C106" s="21">
        <v>2400</v>
      </c>
      <c r="D106" s="21" t="s">
        <v>161</v>
      </c>
      <c r="E106" s="14"/>
    </row>
    <row r="107" spans="1:5" s="18" customFormat="1" x14ac:dyDescent="0.2">
      <c r="A107" s="14"/>
      <c r="B107" s="15" t="s">
        <v>164</v>
      </c>
      <c r="C107" s="21">
        <v>500</v>
      </c>
      <c r="D107" s="21" t="s">
        <v>161</v>
      </c>
      <c r="E107" s="14"/>
    </row>
    <row r="108" spans="1:5" s="18" customFormat="1" x14ac:dyDescent="0.2">
      <c r="A108" s="14"/>
      <c r="B108" s="15" t="s">
        <v>165</v>
      </c>
      <c r="C108" s="21">
        <v>200</v>
      </c>
      <c r="D108" s="21" t="s">
        <v>161</v>
      </c>
      <c r="E108" s="14"/>
    </row>
    <row r="109" spans="1:5" s="18" customFormat="1" x14ac:dyDescent="0.2">
      <c r="A109" s="14"/>
      <c r="B109" s="15" t="s">
        <v>138</v>
      </c>
      <c r="C109" s="21">
        <v>6800</v>
      </c>
      <c r="D109" s="21" t="s">
        <v>136</v>
      </c>
      <c r="E109" s="14"/>
    </row>
    <row r="110" spans="1:5" s="18" customFormat="1" x14ac:dyDescent="0.2">
      <c r="A110" s="14"/>
      <c r="B110" s="15" t="s">
        <v>142</v>
      </c>
      <c r="C110" s="21">
        <v>450</v>
      </c>
      <c r="D110" s="21" t="s">
        <v>139</v>
      </c>
      <c r="E110" s="14"/>
    </row>
    <row r="111" spans="1:5" s="18" customFormat="1" x14ac:dyDescent="0.2">
      <c r="A111" s="14"/>
      <c r="B111" s="26" t="s">
        <v>140</v>
      </c>
      <c r="C111" s="21">
        <v>4700</v>
      </c>
      <c r="D111" s="21" t="s">
        <v>141</v>
      </c>
      <c r="E111" s="14"/>
    </row>
    <row r="112" spans="1:5" s="18" customFormat="1" x14ac:dyDescent="0.2">
      <c r="A112" s="14"/>
      <c r="B112" s="15" t="s">
        <v>143</v>
      </c>
      <c r="C112" s="21">
        <v>1200</v>
      </c>
      <c r="D112" s="21" t="s">
        <v>144</v>
      </c>
      <c r="E112" s="14"/>
    </row>
    <row r="113" spans="1:6" s="18" customFormat="1" x14ac:dyDescent="0.2">
      <c r="A113" s="14"/>
      <c r="B113" s="15" t="s">
        <v>145</v>
      </c>
      <c r="C113" s="21">
        <v>250</v>
      </c>
      <c r="D113" s="21" t="s">
        <v>146</v>
      </c>
      <c r="E113" s="14"/>
    </row>
    <row r="114" spans="1:6" s="18" customFormat="1" x14ac:dyDescent="0.2">
      <c r="A114" s="14"/>
      <c r="B114" s="15" t="s">
        <v>147</v>
      </c>
      <c r="C114" s="21">
        <v>800</v>
      </c>
      <c r="D114" s="21" t="s">
        <v>148</v>
      </c>
      <c r="E114" s="14"/>
    </row>
    <row r="115" spans="1:6" s="18" customFormat="1" ht="21" customHeight="1" thickBot="1" x14ac:dyDescent="0.25">
      <c r="A115" s="14"/>
      <c r="B115" s="19" t="s">
        <v>30</v>
      </c>
      <c r="C115" s="25">
        <f>SUM(C102:C114)</f>
        <v>24300</v>
      </c>
      <c r="D115" s="21"/>
      <c r="E115" s="14">
        <v>24300</v>
      </c>
      <c r="F115" s="18">
        <f>E115-C115</f>
        <v>0</v>
      </c>
    </row>
    <row r="116" spans="1:6" ht="13.5" customHeight="1" x14ac:dyDescent="0.2">
      <c r="A116" s="3"/>
      <c r="B116" s="10"/>
      <c r="C116" s="13"/>
      <c r="D116" s="12"/>
      <c r="E116" s="3"/>
    </row>
    <row r="117" spans="1:6" ht="17.25" customHeight="1" thickBot="1" x14ac:dyDescent="0.25">
      <c r="A117" s="3"/>
      <c r="B117" s="10" t="s">
        <v>149</v>
      </c>
      <c r="C117" s="31">
        <f>C12+C23+C29+C54+C68+C77+C88+C93+C99+C115</f>
        <v>304322.32</v>
      </c>
      <c r="D117" s="12"/>
      <c r="E117" s="3"/>
    </row>
    <row r="118" spans="1:6" ht="21" customHeight="1" thickTop="1" x14ac:dyDescent="0.2">
      <c r="A118" s="3"/>
      <c r="B118" s="10"/>
      <c r="C118" s="13"/>
      <c r="D118" s="12"/>
      <c r="E118" s="3"/>
    </row>
    <row r="119" spans="1:6" ht="15.75" customHeight="1" x14ac:dyDescent="0.2">
      <c r="A119" s="3"/>
      <c r="B119" s="8" t="s">
        <v>150</v>
      </c>
      <c r="C119" s="9">
        <f>Net_Sales-C117</f>
        <v>23979.679999999993</v>
      </c>
      <c r="D119" s="9"/>
      <c r="E119" s="3"/>
    </row>
    <row r="120" spans="1:6" ht="21" customHeight="1" x14ac:dyDescent="0.2">
      <c r="A120" s="3"/>
      <c r="B120" s="10"/>
      <c r="C120" s="13"/>
      <c r="D120" s="12"/>
      <c r="E120" s="3"/>
    </row>
    <row r="121" spans="1:6" x14ac:dyDescent="0.2">
      <c r="A121" s="3"/>
      <c r="B121" s="6"/>
      <c r="C121" s="12"/>
      <c r="D121" s="12"/>
      <c r="E121" s="3"/>
    </row>
    <row r="122" spans="1:6" x14ac:dyDescent="0.2">
      <c r="A122" s="3"/>
      <c r="B122" s="6"/>
      <c r="C122" s="12"/>
      <c r="D122" s="12"/>
      <c r="E122" s="3"/>
    </row>
    <row r="123" spans="1:6" x14ac:dyDescent="0.2">
      <c r="A123" s="3"/>
      <c r="B123" s="6"/>
      <c r="C123" s="12"/>
      <c r="D123" s="12"/>
      <c r="E123" s="3"/>
    </row>
    <row r="124" spans="1:6" x14ac:dyDescent="0.2">
      <c r="A124" s="3"/>
      <c r="B124" s="6"/>
      <c r="C124" s="12"/>
      <c r="D124" s="12"/>
      <c r="E124" s="3"/>
    </row>
    <row r="125" spans="1:6" x14ac:dyDescent="0.2">
      <c r="A125" s="3"/>
      <c r="B125" s="6"/>
      <c r="C125" s="12"/>
      <c r="D125" s="12"/>
      <c r="E125" s="3"/>
    </row>
    <row r="126" spans="1:6" x14ac:dyDescent="0.2">
      <c r="A126" s="3"/>
      <c r="B126" s="6"/>
      <c r="C126" s="12"/>
      <c r="D126" s="12"/>
      <c r="E126" s="3"/>
    </row>
    <row r="127" spans="1:6" x14ac:dyDescent="0.2">
      <c r="A127" s="3"/>
      <c r="B127" s="6"/>
      <c r="C127" s="12"/>
      <c r="D127" s="12"/>
      <c r="E127" s="3"/>
    </row>
    <row r="128" spans="1:6" x14ac:dyDescent="0.2">
      <c r="A128" s="3"/>
      <c r="B128" s="6"/>
      <c r="C128" s="7"/>
      <c r="D128" s="7"/>
      <c r="E128" s="3"/>
    </row>
    <row r="129" spans="1:5" x14ac:dyDescent="0.2">
      <c r="A129" s="3"/>
      <c r="B129" s="6"/>
      <c r="C129" s="7"/>
      <c r="D129" s="12"/>
      <c r="E129" s="3"/>
    </row>
  </sheetData>
  <sheetProtection formatCells="0" formatColumns="0" formatRows="0" insertColumns="0" insertRows="0" deleteColumns="0" deleteRows="0" sort="0"/>
  <mergeCells count="1">
    <mergeCell ref="B1:D1"/>
  </mergeCells>
  <phoneticPr fontId="0" type="noConversion"/>
  <dataValidations count="7">
    <dataValidation type="decimal" allowBlank="1" showInputMessage="1" showErrorMessage="1" error="Please enter an amount between -10,000,000 and 10,000,000." sqref="C2 C5:C6" xr:uid="{00000000-0002-0000-0000-000000000000}">
      <formula1>-10000000</formula1>
      <formula2>10000000</formula2>
    </dataValidation>
    <dataValidation allowBlank="1" showInputMessage="1" showErrorMessage="1" error="Please enter an amount between -10,000,000 and 10,000,000." sqref="C7" xr:uid="{00000000-0002-0000-0000-000001000000}"/>
    <dataValidation allowBlank="1" showInputMessage="1" showErrorMessage="1" prompt="Create Income Statement in this worksheet. Enter Sales in cell D6 &amp; D7, Costs in cells D11 to D15, Expenses in D23 to D48, and Other Income in cell D54 and D55 to calculate Totals" sqref="A1" xr:uid="{5CDBDE6B-49F2-4A4B-A464-5911B9B199B2}"/>
    <dataValidation allowBlank="1" showInputMessage="1" showErrorMessage="1" prompt="Enter Name in this cell" sqref="B2" xr:uid="{355953CB-5EB6-407F-8BDF-53C5C4DAE086}"/>
    <dataValidation allowBlank="1" showInputMessage="1" showErrorMessage="1" prompt="Enter or modify Revenue items in cell B6 and B7 and values in cell D6 and D7. Net Sales are auto calculated in cell E8" sqref="B4:D4 B9:D12 B119:D119" xr:uid="{96F3CC61-5C4C-42D5-A16D-9D66C3A7DC6E}"/>
    <dataValidation allowBlank="1" showInputMessage="1" showErrorMessage="1" prompt="Costs of Goods Sold label is in cell below" sqref="B7" xr:uid="{C4DF3BF1-B02F-44AF-BCE4-2BC07DE6E2A0}"/>
    <dataValidation allowBlank="1" showInputMessage="1" showErrorMessage="1" prompt="Title of this worksheet is in this cell. Enter Name in cell B2 and Time Period in cell B3" sqref="B1:D1" xr:uid="{67C1B313-E4EA-4F4F-99BB-DF6E44C4FF49}"/>
  </dataValidations>
  <printOptions horizontalCentered="1"/>
  <pageMargins left="0.6692913385826772" right="0.6692913385826772" top="0.6692913385826772" bottom="0.9055118110236221" header="0" footer="0"/>
  <pageSetup paperSize="9" scale="79" fitToHeight="2" orientation="portrait" horizontalDpi="300" verticalDpi="300" r:id="rId1"/>
  <headerFooter alignWithMargins="0">
    <oddFooter>&amp;R&amp;N</oddFooter>
  </headerFooter>
  <rowBreaks count="1" manualBreakCount="1">
    <brk id="5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showRowColHeaders="0" workbookViewId="0"/>
  </sheetViews>
  <sheetFormatPr defaultRowHeight="12.75" x14ac:dyDescent="0.2"/>
  <sheetData>
    <row r="1" spans="1:2" ht="25.5" x14ac:dyDescent="0.2">
      <c r="A1" t="s">
        <v>0</v>
      </c>
      <c r="B1" t="b">
        <v>0</v>
      </c>
    </row>
    <row r="2" spans="1:2" x14ac:dyDescent="0.2">
      <c r="A2" t="s">
        <v>1</v>
      </c>
      <c r="B2" t="b">
        <v>0</v>
      </c>
    </row>
    <row r="3" spans="1:2" ht="25.5" x14ac:dyDescent="0.2">
      <c r="A3" t="s">
        <v>2</v>
      </c>
      <c r="B3" t="s">
        <v>4</v>
      </c>
    </row>
    <row r="4" spans="1:2" x14ac:dyDescent="0.2">
      <c r="A4" t="s">
        <v>3</v>
      </c>
      <c r="B4">
        <v>1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Income Statement</vt:lpstr>
      <vt:lpstr>Net_Sales</vt:lpstr>
      <vt:lpstr>'Income Statement'!Print_Area</vt:lpstr>
      <vt:lpstr>'Income Statement'!Print_Titles</vt:lpstr>
      <vt:lpstr>TemplatePrintArea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</dc:creator>
  <cp:lastModifiedBy>MICHELLE</cp:lastModifiedBy>
  <cp:lastPrinted>2020-07-20T09:57:07Z</cp:lastPrinted>
  <dcterms:created xsi:type="dcterms:W3CDTF">2018-04-18T11:47:37Z</dcterms:created>
  <dcterms:modified xsi:type="dcterms:W3CDTF">2020-07-20T10:07:53Z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v-rimour@microsoft.com</vt:lpwstr>
  </property>
  <property fmtid="{D5CDD505-2E9C-101B-9397-08002B2CF9AE}" pid="5" name="MSIP_Label_f42aa342-8706-4288-bd11-ebb85995028c_SetDate">
    <vt:lpwstr>2018-04-18T11:47:47.7614533Z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