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20\"/>
    </mc:Choice>
  </mc:AlternateContent>
  <xr:revisionPtr revIDLastSave="0" documentId="13_ncr:1_{8BBCE93C-0A57-4C4F-BDBC-22D77A882204}" xr6:coauthVersionLast="45" xr6:coauthVersionMax="45" xr10:uidLastSave="{00000000-0000-0000-0000-000000000000}"/>
  <bookViews>
    <workbookView xWindow="-120" yWindow="-120" windowWidth="20730" windowHeight="11160" xr2:uid="{4E6961C7-B67F-4922-B92E-DBD7111F3BE7}"/>
  </bookViews>
  <sheets>
    <sheet name="HA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7" i="1" l="1"/>
  <c r="E111" i="1"/>
  <c r="E99" i="1"/>
  <c r="E98" i="1"/>
  <c r="E96" i="1"/>
  <c r="E100" i="1" s="1"/>
  <c r="E90" i="1"/>
  <c r="E85" i="1"/>
  <c r="E76" i="1"/>
  <c r="E57" i="1"/>
  <c r="D57" i="1"/>
  <c r="E45" i="1"/>
  <c r="E50" i="1" s="1"/>
  <c r="D44" i="1"/>
  <c r="D29" i="1"/>
  <c r="D24" i="1"/>
  <c r="E12" i="1"/>
  <c r="E114" i="1" s="1"/>
  <c r="D45" i="1" l="1"/>
  <c r="D47" i="1" s="1"/>
  <c r="D50" i="1" s="1"/>
  <c r="E113" i="1"/>
  <c r="E115" i="1" s="1"/>
</calcChain>
</file>

<file path=xl/sharedStrings.xml><?xml version="1.0" encoding="utf-8"?>
<sst xmlns="http://schemas.openxmlformats.org/spreadsheetml/2006/main" count="100" uniqueCount="96">
  <si>
    <t>No.</t>
  </si>
  <si>
    <t>Description</t>
  </si>
  <si>
    <t>Budget (RM)</t>
  </si>
  <si>
    <t>Actual Amount (RM)</t>
  </si>
  <si>
    <t>Income :</t>
  </si>
  <si>
    <t>Sponsoship - IJM</t>
  </si>
  <si>
    <t>(-) Public Tethered Ride</t>
  </si>
  <si>
    <t>(-) Vip Tethered Ride</t>
  </si>
  <si>
    <t>(-) Cold Inflation</t>
  </si>
  <si>
    <t>(-) Booth rental income (60%)</t>
  </si>
  <si>
    <t>Expenditure :</t>
  </si>
  <si>
    <t>10 Free Flying Balloon (International)</t>
  </si>
  <si>
    <t>Air Fare</t>
  </si>
  <si>
    <t>Freight Charges</t>
  </si>
  <si>
    <t>Appearance Fees for Special Shape Balloon</t>
  </si>
  <si>
    <t>Hot Air Balloon Rental (Local)</t>
  </si>
  <si>
    <t>Tethered Hot Air Balloon (3 for Public &amp; 1 for VIP)</t>
  </si>
  <si>
    <t xml:space="preserve">Balloon display </t>
  </si>
  <si>
    <t>Banner on balloon envelope</t>
  </si>
  <si>
    <t>Others</t>
  </si>
  <si>
    <t>Balloon's gas</t>
  </si>
  <si>
    <t>Experienced Crew</t>
  </si>
  <si>
    <t>Secretariat Crew</t>
  </si>
  <si>
    <t>Travelling Allowance</t>
  </si>
  <si>
    <t>Accommodations</t>
  </si>
  <si>
    <t>Airboss</t>
  </si>
  <si>
    <t>Command Centre and Equipment</t>
  </si>
  <si>
    <t>Insurance</t>
  </si>
  <si>
    <t>Light refreshment for all</t>
  </si>
  <si>
    <t>Balloon vehicle 4WD / 1 tonne lorry</t>
  </si>
  <si>
    <t>Driver allowance</t>
  </si>
  <si>
    <t>Van / Bus for pilot</t>
  </si>
  <si>
    <t>Fork Lift</t>
  </si>
  <si>
    <t xml:space="preserve">Total </t>
  </si>
  <si>
    <t>Management fee 6%</t>
  </si>
  <si>
    <t>GST 6% (exclude air fare)</t>
  </si>
  <si>
    <t>Discount</t>
  </si>
  <si>
    <t>Grant Total</t>
  </si>
  <si>
    <t>Additional Items :</t>
  </si>
  <si>
    <t>Additional Special Shape Balloon (inl. Air fare, appearace fees, transportation, crew &amp; accommodation)</t>
  </si>
  <si>
    <t>Transportation Charges (for logistic in Penang)</t>
  </si>
  <si>
    <t>Bsnner on Envelope</t>
  </si>
  <si>
    <t>Total Additional items</t>
  </si>
  <si>
    <t>During Events</t>
  </si>
  <si>
    <t>Bomba</t>
  </si>
  <si>
    <t>Canopy, Tables &amp; Chairs</t>
  </si>
  <si>
    <t>Caricature for CNY Theme</t>
  </si>
  <si>
    <t>Emcee</t>
  </si>
  <si>
    <t>Fireworks</t>
  </si>
  <si>
    <t>First-Aid &amp; Ambulance</t>
  </si>
  <si>
    <t>Food Catering</t>
  </si>
  <si>
    <t>Launching performances, souvenirs, flowers &amp; snacks for TYT</t>
  </si>
  <si>
    <t>Mobile Toilet</t>
  </si>
  <si>
    <t>PA System</t>
  </si>
  <si>
    <t>Allowance for Rela</t>
  </si>
  <si>
    <t>Rental of PMC Car Park</t>
  </si>
  <si>
    <t>Shuttle Bus</t>
  </si>
  <si>
    <t>Tea Reception</t>
  </si>
  <si>
    <t>T-Shirt printing</t>
  </si>
  <si>
    <t>Cinematographer cum Drone operator</t>
  </si>
  <si>
    <t>Total Expenditure during Events</t>
  </si>
  <si>
    <t>Printing</t>
  </si>
  <si>
    <t>Invitation Card</t>
  </si>
  <si>
    <t>Lanyard</t>
  </si>
  <si>
    <t>Purchase of Warning Tape</t>
  </si>
  <si>
    <t>Plague for partners</t>
  </si>
  <si>
    <t>Radio Ads Recording</t>
  </si>
  <si>
    <t>Streamers/Banners</t>
  </si>
  <si>
    <t>Total Expenditure for Printing</t>
  </si>
  <si>
    <t>Appreciation Dinner</t>
  </si>
  <si>
    <t>Discussion with Boost</t>
  </si>
  <si>
    <t>Total Expenditure for Others</t>
  </si>
  <si>
    <t>Pop-Up (Pre-event)</t>
  </si>
  <si>
    <t>Refreshment</t>
  </si>
  <si>
    <t>Emcee Service</t>
  </si>
  <si>
    <t>Pelaka for paper balloon</t>
  </si>
  <si>
    <t>Rental of space</t>
  </si>
  <si>
    <t>Transportation for paper balloon</t>
  </si>
  <si>
    <t>Performance</t>
  </si>
  <si>
    <t>Total Expenditure for Pop-Up Event</t>
  </si>
  <si>
    <t>Launching of the Path (Pre-event)</t>
  </si>
  <si>
    <t>Emcee for Launching of the Path - Island</t>
  </si>
  <si>
    <t>Canopy</t>
  </si>
  <si>
    <t>Electrical Installation for the Path</t>
  </si>
  <si>
    <t>Emcee for Launching of the Path - Bw</t>
  </si>
  <si>
    <t>Heart Shape 3D Sculpture</t>
  </si>
  <si>
    <t>Launching of the Path</t>
  </si>
  <si>
    <t>Printing of Pape Balloon</t>
  </si>
  <si>
    <t>Total Expenditure for The Path Event</t>
  </si>
  <si>
    <t>Grant Total Expenditure for HAB 2018 (Before income)</t>
  </si>
  <si>
    <t xml:space="preserve">(-) Income </t>
  </si>
  <si>
    <t>Net Expenditure for HAB 2018</t>
  </si>
  <si>
    <t>Hot Air Balloon Fiesta 2020</t>
  </si>
  <si>
    <t>(-) Funzone (25%)</t>
  </si>
  <si>
    <t xml:space="preserve">Total Expenditure </t>
  </si>
  <si>
    <t>(+) Unpaid expenses (Car park rental RM500+RM300+RM300)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</si>
</sst>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entury Gothic"/>
      <family val="2"/>
    </font>
    <font>
      <sz val="14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i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43" fontId="3" fillId="0" borderId="0" xfId="2" applyFont="1" applyAlignment="1">
      <alignment vertical="center"/>
    </xf>
    <xf numFmtId="0" fontId="4" fillId="0" borderId="0" xfId="1" applyFont="1" applyAlignment="1">
      <alignment horizontal="center" vertical="center"/>
    </xf>
    <xf numFmtId="43" fontId="4" fillId="0" borderId="0" xfId="2" applyFont="1" applyAlignment="1">
      <alignment horizontal="center" vertical="center"/>
    </xf>
    <xf numFmtId="43" fontId="4" fillId="0" borderId="0" xfId="2" applyFont="1" applyAlignment="1">
      <alignment horizontal="center" vertical="center" wrapText="1"/>
    </xf>
    <xf numFmtId="43" fontId="4" fillId="0" borderId="0" xfId="2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43" fontId="4" fillId="0" borderId="0" xfId="2" applyFont="1" applyAlignment="1">
      <alignment horizontal="left" vertical="center"/>
    </xf>
    <xf numFmtId="43" fontId="4" fillId="0" borderId="0" xfId="2" applyFont="1" applyAlignment="1">
      <alignment horizontal="left" vertical="center" wrapText="1"/>
    </xf>
    <xf numFmtId="43" fontId="4" fillId="0" borderId="1" xfId="2" applyFont="1" applyBorder="1" applyAlignment="1">
      <alignment horizontal="left" vertical="center" wrapText="1"/>
    </xf>
    <xf numFmtId="0" fontId="4" fillId="0" borderId="0" xfId="1" applyFont="1" applyAlignment="1">
      <alignment vertical="center"/>
    </xf>
    <xf numFmtId="43" fontId="5" fillId="0" borderId="0" xfId="2" applyFont="1" applyAlignment="1">
      <alignment vertical="center"/>
    </xf>
    <xf numFmtId="0" fontId="5" fillId="0" borderId="0" xfId="1" applyFont="1" applyAlignment="1">
      <alignment vertical="center"/>
    </xf>
    <xf numFmtId="43" fontId="5" fillId="0" borderId="2" xfId="2" applyFont="1" applyBorder="1" applyAlignment="1">
      <alignment vertical="center"/>
    </xf>
    <xf numFmtId="43" fontId="4" fillId="0" borderId="0" xfId="2" applyFont="1" applyAlignment="1">
      <alignment vertical="center"/>
    </xf>
    <xf numFmtId="43" fontId="4" fillId="0" borderId="2" xfId="2" applyFont="1" applyBorder="1" applyAlignment="1">
      <alignment vertical="center"/>
    </xf>
    <xf numFmtId="43" fontId="6" fillId="0" borderId="2" xfId="2" applyFont="1" applyBorder="1" applyAlignment="1">
      <alignment vertical="center"/>
    </xf>
    <xf numFmtId="0" fontId="4" fillId="2" borderId="0" xfId="1" applyFont="1" applyFill="1" applyAlignment="1">
      <alignment vertical="center"/>
    </xf>
    <xf numFmtId="43" fontId="4" fillId="2" borderId="0" xfId="2" applyFont="1" applyFill="1" applyAlignment="1">
      <alignment vertical="center"/>
    </xf>
    <xf numFmtId="0" fontId="5" fillId="0" borderId="0" xfId="1" applyFont="1" applyAlignment="1">
      <alignment vertical="center" wrapText="1"/>
    </xf>
    <xf numFmtId="43" fontId="5" fillId="2" borderId="0" xfId="2" applyFont="1" applyFill="1" applyAlignment="1">
      <alignment vertical="center"/>
    </xf>
    <xf numFmtId="43" fontId="4" fillId="0" borderId="3" xfId="2" applyFont="1" applyBorder="1" applyAlignment="1">
      <alignment vertical="center"/>
    </xf>
    <xf numFmtId="43" fontId="5" fillId="0" borderId="0" xfId="1" applyNumberFormat="1" applyFont="1" applyAlignment="1">
      <alignment vertical="center"/>
    </xf>
    <xf numFmtId="43" fontId="4" fillId="0" borderId="4" xfId="2" applyFont="1" applyBorder="1" applyAlignment="1">
      <alignment horizontal="left" vertical="center" wrapText="1"/>
    </xf>
  </cellXfs>
  <cellStyles count="3">
    <cellStyle name="Comma 2" xfId="2" xr:uid="{4FE9609D-C30C-4899-AA5E-83225F7C80B2}"/>
    <cellStyle name="Normal" xfId="0" builtinId="0"/>
    <cellStyle name="Normal 2" xfId="1" xr:uid="{698E7B46-7A5E-4CB9-AF30-94BEB47FA5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24812-A976-48D8-9CB6-7616BC3B765B}">
  <dimension ref="A1:G116"/>
  <sheetViews>
    <sheetView tabSelected="1" topLeftCell="A10" zoomScale="85" zoomScaleNormal="85" workbookViewId="0">
      <selection activeCell="A4" sqref="A4:E18"/>
    </sheetView>
  </sheetViews>
  <sheetFormatPr defaultRowHeight="16.5" x14ac:dyDescent="0.2"/>
  <cols>
    <col min="1" max="1" width="7.875" style="14" customWidth="1"/>
    <col min="2" max="2" width="55.75" style="14" customWidth="1"/>
    <col min="3" max="3" width="15.5" style="13" customWidth="1"/>
    <col min="4" max="4" width="12.875" style="13" customWidth="1"/>
    <col min="5" max="5" width="16.625" style="13" customWidth="1"/>
    <col min="6" max="6" width="18" style="14" customWidth="1"/>
    <col min="7" max="7" width="10.375" style="14" bestFit="1" customWidth="1"/>
    <col min="8" max="16384" width="9" style="14"/>
  </cols>
  <sheetData>
    <row r="1" spans="1:6" s="2" customFormat="1" ht="18" x14ac:dyDescent="0.2">
      <c r="A1" s="1" t="s">
        <v>92</v>
      </c>
      <c r="C1" s="3"/>
      <c r="D1" s="3"/>
      <c r="E1" s="3"/>
    </row>
    <row r="3" spans="1:6" s="4" customFormat="1" ht="30.75" customHeight="1" x14ac:dyDescent="0.2">
      <c r="A3" s="4" t="s">
        <v>0</v>
      </c>
      <c r="B3" s="4" t="s">
        <v>1</v>
      </c>
      <c r="C3" s="5" t="s">
        <v>2</v>
      </c>
      <c r="D3" s="5"/>
      <c r="E3" s="6" t="s">
        <v>3</v>
      </c>
      <c r="F3" s="7"/>
    </row>
    <row r="4" spans="1:6" s="4" customFormat="1" ht="18.75" customHeight="1" x14ac:dyDescent="0.2">
      <c r="B4" s="8" t="s">
        <v>4</v>
      </c>
      <c r="C4" s="9"/>
      <c r="D4" s="9"/>
      <c r="E4" s="10"/>
      <c r="F4" s="7"/>
    </row>
    <row r="5" spans="1:6" s="4" customFormat="1" ht="18.75" customHeight="1" x14ac:dyDescent="0.2">
      <c r="B5" s="8"/>
      <c r="C5" s="9"/>
      <c r="D5" s="9"/>
      <c r="E5" s="10"/>
      <c r="F5" s="7"/>
    </row>
    <row r="6" spans="1:6" s="4" customFormat="1" ht="18.75" customHeight="1" x14ac:dyDescent="0.2">
      <c r="A6" s="4">
        <v>1</v>
      </c>
      <c r="B6" s="8" t="s">
        <v>5</v>
      </c>
      <c r="C6" s="9"/>
      <c r="D6" s="9"/>
      <c r="E6" s="10">
        <v>30000</v>
      </c>
      <c r="F6" s="7"/>
    </row>
    <row r="7" spans="1:6" s="4" customFormat="1" ht="18.75" customHeight="1" x14ac:dyDescent="0.2">
      <c r="A7" s="4">
        <v>3</v>
      </c>
      <c r="B7" s="8" t="s">
        <v>6</v>
      </c>
      <c r="C7" s="9"/>
      <c r="D7" s="9"/>
      <c r="E7" s="10">
        <v>19700</v>
      </c>
      <c r="F7" s="7"/>
    </row>
    <row r="8" spans="1:6" s="4" customFormat="1" ht="18.75" customHeight="1" x14ac:dyDescent="0.2">
      <c r="A8" s="4">
        <v>4</v>
      </c>
      <c r="B8" s="8" t="s">
        <v>7</v>
      </c>
      <c r="C8" s="9"/>
      <c r="D8" s="9"/>
      <c r="E8" s="10">
        <v>650</v>
      </c>
      <c r="F8" s="7"/>
    </row>
    <row r="9" spans="1:6" s="4" customFormat="1" ht="18.75" customHeight="1" x14ac:dyDescent="0.2">
      <c r="A9" s="4">
        <v>5</v>
      </c>
      <c r="B9" s="8" t="s">
        <v>8</v>
      </c>
      <c r="C9" s="9"/>
      <c r="D9" s="9"/>
      <c r="E9" s="10">
        <v>3065</v>
      </c>
      <c r="F9" s="7"/>
    </row>
    <row r="10" spans="1:6" s="4" customFormat="1" ht="18.75" customHeight="1" x14ac:dyDescent="0.2">
      <c r="A10" s="4">
        <v>6</v>
      </c>
      <c r="B10" s="8" t="s">
        <v>93</v>
      </c>
      <c r="C10" s="9"/>
      <c r="D10" s="9"/>
      <c r="E10" s="10">
        <v>9717.5</v>
      </c>
      <c r="F10" s="7"/>
    </row>
    <row r="11" spans="1:6" s="4" customFormat="1" ht="18.75" customHeight="1" x14ac:dyDescent="0.2">
      <c r="A11" s="4">
        <v>7</v>
      </c>
      <c r="B11" s="8" t="s">
        <v>9</v>
      </c>
      <c r="C11" s="9"/>
      <c r="D11" s="9"/>
      <c r="E11" s="10">
        <v>30120</v>
      </c>
      <c r="F11" s="7"/>
    </row>
    <row r="12" spans="1:6" s="4" customFormat="1" ht="18.75" customHeight="1" x14ac:dyDescent="0.2">
      <c r="B12" s="8"/>
      <c r="C12" s="9"/>
      <c r="D12" s="9"/>
      <c r="E12" s="11">
        <f>SUM(E6:E11)</f>
        <v>93252.5</v>
      </c>
      <c r="F12" s="7"/>
    </row>
    <row r="13" spans="1:6" s="4" customFormat="1" ht="18.75" customHeight="1" x14ac:dyDescent="0.2">
      <c r="B13" s="8" t="s">
        <v>10</v>
      </c>
      <c r="C13" s="9"/>
      <c r="D13" s="9"/>
      <c r="E13" s="10"/>
      <c r="F13" s="7"/>
    </row>
    <row r="14" spans="1:6" s="4" customFormat="1" ht="18.75" customHeight="1" x14ac:dyDescent="0.2">
      <c r="B14" s="8"/>
      <c r="C14" s="9"/>
      <c r="D14" s="9"/>
      <c r="E14" s="10"/>
      <c r="F14" s="7"/>
    </row>
    <row r="15" spans="1:6" s="4" customFormat="1" ht="18.75" customHeight="1" x14ac:dyDescent="0.2">
      <c r="B15" s="8" t="s">
        <v>94</v>
      </c>
      <c r="C15" s="9"/>
      <c r="D15" s="9"/>
      <c r="E15" s="10">
        <v>1091258.05</v>
      </c>
      <c r="F15" s="7"/>
    </row>
    <row r="16" spans="1:6" s="4" customFormat="1" ht="18.75" customHeight="1" x14ac:dyDescent="0.2">
      <c r="B16" s="8" t="s">
        <v>95</v>
      </c>
      <c r="C16" s="9"/>
      <c r="D16" s="9"/>
      <c r="E16" s="10">
        <v>1100</v>
      </c>
      <c r="F16" s="7"/>
    </row>
    <row r="17" spans="1:6" s="4" customFormat="1" ht="18.75" customHeight="1" thickBot="1" x14ac:dyDescent="0.25">
      <c r="B17" s="8"/>
      <c r="C17" s="9"/>
      <c r="D17" s="9"/>
      <c r="E17" s="25">
        <f>E15+E16</f>
        <v>1092358.05</v>
      </c>
      <c r="F17" s="7"/>
    </row>
    <row r="18" spans="1:6" s="4" customFormat="1" ht="18.75" customHeight="1" x14ac:dyDescent="0.2">
      <c r="B18" s="8"/>
      <c r="C18" s="9"/>
      <c r="D18" s="9"/>
      <c r="E18" s="10"/>
      <c r="F18" s="7"/>
    </row>
    <row r="19" spans="1:6" s="4" customFormat="1" ht="18.75" customHeight="1" x14ac:dyDescent="0.2">
      <c r="B19" s="8"/>
      <c r="C19" s="9"/>
      <c r="D19" s="9"/>
      <c r="E19" s="10"/>
      <c r="F19" s="7"/>
    </row>
    <row r="20" spans="1:6" s="4" customFormat="1" ht="18.75" customHeight="1" x14ac:dyDescent="0.2">
      <c r="B20" s="8"/>
      <c r="C20" s="9"/>
      <c r="D20" s="9"/>
      <c r="E20" s="10"/>
      <c r="F20" s="7"/>
    </row>
    <row r="21" spans="1:6" ht="18" customHeight="1" x14ac:dyDescent="0.2">
      <c r="A21" s="4">
        <v>1</v>
      </c>
      <c r="B21" s="12" t="s">
        <v>11</v>
      </c>
    </row>
    <row r="22" spans="1:6" ht="18" customHeight="1" x14ac:dyDescent="0.2">
      <c r="A22" s="4"/>
      <c r="B22" s="14" t="s">
        <v>12</v>
      </c>
    </row>
    <row r="23" spans="1:6" ht="18" customHeight="1" x14ac:dyDescent="0.2">
      <c r="A23" s="4"/>
      <c r="B23" s="14" t="s">
        <v>13</v>
      </c>
    </row>
    <row r="24" spans="1:6" ht="18" customHeight="1" x14ac:dyDescent="0.2">
      <c r="A24" s="4"/>
      <c r="B24" s="14" t="s">
        <v>14</v>
      </c>
      <c r="C24" s="15"/>
      <c r="D24" s="16">
        <f>SUM(C22:C24)</f>
        <v>0</v>
      </c>
      <c r="E24" s="16">
        <v>180000</v>
      </c>
    </row>
    <row r="25" spans="1:6" ht="18" customHeight="1" x14ac:dyDescent="0.2">
      <c r="A25" s="4"/>
    </row>
    <row r="26" spans="1:6" ht="18" customHeight="1" x14ac:dyDescent="0.2">
      <c r="A26" s="4">
        <v>2</v>
      </c>
      <c r="B26" s="12" t="s">
        <v>15</v>
      </c>
    </row>
    <row r="27" spans="1:6" ht="18" customHeight="1" x14ac:dyDescent="0.2">
      <c r="A27" s="4"/>
      <c r="B27" s="14" t="s">
        <v>16</v>
      </c>
    </row>
    <row r="28" spans="1:6" ht="18" customHeight="1" x14ac:dyDescent="0.2">
      <c r="A28" s="4"/>
      <c r="B28" s="14" t="s">
        <v>17</v>
      </c>
    </row>
    <row r="29" spans="1:6" ht="18" customHeight="1" x14ac:dyDescent="0.2">
      <c r="A29" s="4"/>
      <c r="B29" s="14" t="s">
        <v>18</v>
      </c>
      <c r="C29" s="15"/>
      <c r="D29" s="16">
        <f>SUM(C27:C29)</f>
        <v>0</v>
      </c>
      <c r="E29" s="16">
        <v>112000</v>
      </c>
    </row>
    <row r="30" spans="1:6" ht="18" customHeight="1" x14ac:dyDescent="0.2">
      <c r="A30" s="4"/>
    </row>
    <row r="31" spans="1:6" ht="18" customHeight="1" x14ac:dyDescent="0.2">
      <c r="A31" s="4">
        <v>3</v>
      </c>
      <c r="B31" s="12" t="s">
        <v>19</v>
      </c>
    </row>
    <row r="32" spans="1:6" ht="18" customHeight="1" x14ac:dyDescent="0.2">
      <c r="A32" s="4"/>
      <c r="B32" s="14" t="s">
        <v>20</v>
      </c>
      <c r="C32" s="13">
        <v>45000</v>
      </c>
    </row>
    <row r="33" spans="1:5" x14ac:dyDescent="0.2">
      <c r="A33" s="4"/>
      <c r="B33" s="14" t="s">
        <v>21</v>
      </c>
      <c r="C33" s="13">
        <v>42000</v>
      </c>
    </row>
    <row r="34" spans="1:5" x14ac:dyDescent="0.2">
      <c r="A34" s="4"/>
      <c r="B34" s="14" t="s">
        <v>22</v>
      </c>
      <c r="C34" s="13">
        <v>18000</v>
      </c>
    </row>
    <row r="35" spans="1:5" x14ac:dyDescent="0.2">
      <c r="A35" s="4"/>
      <c r="B35" s="14" t="s">
        <v>23</v>
      </c>
      <c r="C35" s="13">
        <v>15000</v>
      </c>
    </row>
    <row r="36" spans="1:5" x14ac:dyDescent="0.2">
      <c r="A36" s="4"/>
      <c r="B36" s="14" t="s">
        <v>24</v>
      </c>
      <c r="C36" s="13">
        <v>60000</v>
      </c>
    </row>
    <row r="37" spans="1:5" x14ac:dyDescent="0.2">
      <c r="A37" s="4"/>
      <c r="B37" s="14" t="s">
        <v>25</v>
      </c>
      <c r="C37" s="13">
        <v>10000</v>
      </c>
    </row>
    <row r="38" spans="1:5" x14ac:dyDescent="0.2">
      <c r="A38" s="4"/>
      <c r="B38" s="14" t="s">
        <v>26</v>
      </c>
      <c r="C38" s="13">
        <v>35000</v>
      </c>
    </row>
    <row r="39" spans="1:5" x14ac:dyDescent="0.2">
      <c r="A39" s="4"/>
      <c r="B39" s="14" t="s">
        <v>27</v>
      </c>
      <c r="C39" s="13">
        <v>5000</v>
      </c>
    </row>
    <row r="40" spans="1:5" x14ac:dyDescent="0.2">
      <c r="A40" s="4"/>
      <c r="B40" s="14" t="s">
        <v>28</v>
      </c>
      <c r="C40" s="13">
        <v>10500</v>
      </c>
    </row>
    <row r="41" spans="1:5" x14ac:dyDescent="0.2">
      <c r="A41" s="4"/>
      <c r="B41" s="14" t="s">
        <v>29</v>
      </c>
      <c r="C41" s="13">
        <v>27000</v>
      </c>
    </row>
    <row r="42" spans="1:5" x14ac:dyDescent="0.2">
      <c r="A42" s="4"/>
      <c r="B42" s="14" t="s">
        <v>30</v>
      </c>
      <c r="C42" s="13">
        <v>8100</v>
      </c>
    </row>
    <row r="43" spans="1:5" x14ac:dyDescent="0.2">
      <c r="A43" s="4"/>
      <c r="B43" s="14" t="s">
        <v>31</v>
      </c>
      <c r="C43" s="13">
        <v>5100</v>
      </c>
      <c r="D43" s="16"/>
    </row>
    <row r="44" spans="1:5" x14ac:dyDescent="0.2">
      <c r="A44" s="4"/>
      <c r="B44" s="14" t="s">
        <v>32</v>
      </c>
      <c r="C44" s="15">
        <v>3000</v>
      </c>
      <c r="D44" s="17">
        <f>SUM(C32:C44)</f>
        <v>283700</v>
      </c>
      <c r="E44" s="17">
        <v>283700</v>
      </c>
    </row>
    <row r="45" spans="1:5" s="12" customFormat="1" ht="18" customHeight="1" x14ac:dyDescent="0.2">
      <c r="A45" s="4"/>
      <c r="B45" s="12" t="s">
        <v>33</v>
      </c>
      <c r="D45" s="16">
        <f>SUM(D21:D44)</f>
        <v>283700</v>
      </c>
      <c r="E45" s="16">
        <f>SUM(E21:E44)</f>
        <v>575700</v>
      </c>
    </row>
    <row r="46" spans="1:5" x14ac:dyDescent="0.2">
      <c r="A46" s="4"/>
    </row>
    <row r="47" spans="1:5" x14ac:dyDescent="0.2">
      <c r="A47" s="4">
        <v>4</v>
      </c>
      <c r="B47" s="14" t="s">
        <v>34</v>
      </c>
      <c r="D47" s="13">
        <f>D45*6%</f>
        <v>17022</v>
      </c>
      <c r="E47" s="13">
        <v>34542</v>
      </c>
    </row>
    <row r="48" spans="1:5" x14ac:dyDescent="0.2">
      <c r="A48" s="4">
        <v>5</v>
      </c>
      <c r="B48" s="14" t="s">
        <v>35</v>
      </c>
      <c r="D48" s="13">
        <v>33015</v>
      </c>
      <c r="E48" s="13">
        <v>33015</v>
      </c>
    </row>
    <row r="49" spans="1:5" x14ac:dyDescent="0.2">
      <c r="A49" s="4"/>
      <c r="B49" s="14" t="s">
        <v>36</v>
      </c>
      <c r="D49" s="18">
        <v>-1461</v>
      </c>
      <c r="E49" s="18">
        <v>-1461</v>
      </c>
    </row>
    <row r="50" spans="1:5" s="12" customFormat="1" ht="18.75" customHeight="1" x14ac:dyDescent="0.2">
      <c r="B50" s="19" t="s">
        <v>37</v>
      </c>
      <c r="C50" s="20"/>
      <c r="D50" s="20">
        <f>SUM(D45:D49)</f>
        <v>332276</v>
      </c>
      <c r="E50" s="20">
        <f>SUM(E45:E49)</f>
        <v>641796</v>
      </c>
    </row>
    <row r="51" spans="1:5" x14ac:dyDescent="0.2">
      <c r="A51" s="12"/>
    </row>
    <row r="52" spans="1:5" x14ac:dyDescent="0.2">
      <c r="A52" s="4">
        <v>7</v>
      </c>
      <c r="B52" s="12" t="s">
        <v>38</v>
      </c>
    </row>
    <row r="53" spans="1:5" ht="33" x14ac:dyDescent="0.2">
      <c r="A53" s="4"/>
      <c r="B53" s="21" t="s">
        <v>39</v>
      </c>
      <c r="D53" s="13">
        <v>58300</v>
      </c>
      <c r="E53" s="13">
        <v>58300</v>
      </c>
    </row>
    <row r="54" spans="1:5" x14ac:dyDescent="0.2">
      <c r="A54" s="4"/>
      <c r="B54" s="14" t="s">
        <v>40</v>
      </c>
      <c r="D54" s="13">
        <v>50032</v>
      </c>
      <c r="E54" s="13">
        <v>50032</v>
      </c>
    </row>
    <row r="55" spans="1:5" x14ac:dyDescent="0.2">
      <c r="A55" s="4"/>
      <c r="B55" s="14" t="s">
        <v>41</v>
      </c>
      <c r="D55" s="13">
        <v>4240</v>
      </c>
      <c r="E55" s="13">
        <v>4240</v>
      </c>
    </row>
    <row r="56" spans="1:5" x14ac:dyDescent="0.2">
      <c r="A56" s="4"/>
      <c r="B56" s="14" t="s">
        <v>27</v>
      </c>
      <c r="D56" s="15">
        <v>1134.2</v>
      </c>
      <c r="E56" s="15">
        <v>1134.2</v>
      </c>
    </row>
    <row r="57" spans="1:5" x14ac:dyDescent="0.2">
      <c r="A57" s="4"/>
      <c r="B57" s="19" t="s">
        <v>42</v>
      </c>
      <c r="C57" s="22"/>
      <c r="D57" s="20">
        <f>SUM(D53:D56)</f>
        <v>113706.2</v>
      </c>
      <c r="E57" s="20">
        <f>SUM(E53:E56)</f>
        <v>113706.2</v>
      </c>
    </row>
    <row r="58" spans="1:5" x14ac:dyDescent="0.2">
      <c r="A58" s="4"/>
    </row>
    <row r="59" spans="1:5" x14ac:dyDescent="0.2">
      <c r="A59" s="4">
        <v>8</v>
      </c>
      <c r="B59" s="12" t="s">
        <v>43</v>
      </c>
    </row>
    <row r="60" spans="1:5" x14ac:dyDescent="0.2">
      <c r="A60" s="4"/>
      <c r="B60" s="14" t="s">
        <v>44</v>
      </c>
      <c r="E60" s="13">
        <v>1276</v>
      </c>
    </row>
    <row r="61" spans="1:5" x14ac:dyDescent="0.2">
      <c r="A61" s="4"/>
      <c r="B61" s="14" t="s">
        <v>45</v>
      </c>
      <c r="E61" s="13">
        <v>124338</v>
      </c>
    </row>
    <row r="62" spans="1:5" x14ac:dyDescent="0.2">
      <c r="A62" s="4"/>
      <c r="B62" s="14" t="s">
        <v>46</v>
      </c>
      <c r="E62" s="13">
        <v>500</v>
      </c>
    </row>
    <row r="63" spans="1:5" x14ac:dyDescent="0.2">
      <c r="A63" s="12"/>
      <c r="B63" s="14" t="s">
        <v>47</v>
      </c>
      <c r="E63" s="13">
        <v>5400</v>
      </c>
    </row>
    <row r="64" spans="1:5" x14ac:dyDescent="0.2">
      <c r="A64" s="4"/>
      <c r="B64" s="14" t="s">
        <v>48</v>
      </c>
      <c r="E64" s="13">
        <v>15900</v>
      </c>
    </row>
    <row r="65" spans="1:5" x14ac:dyDescent="0.2">
      <c r="A65" s="4"/>
      <c r="B65" s="14" t="s">
        <v>49</v>
      </c>
      <c r="E65" s="13">
        <v>4520</v>
      </c>
    </row>
    <row r="66" spans="1:5" x14ac:dyDescent="0.2">
      <c r="A66" s="4"/>
      <c r="B66" s="14" t="s">
        <v>50</v>
      </c>
      <c r="E66" s="13">
        <v>7000</v>
      </c>
    </row>
    <row r="67" spans="1:5" x14ac:dyDescent="0.2">
      <c r="A67" s="4"/>
      <c r="B67" s="14" t="s">
        <v>51</v>
      </c>
      <c r="E67" s="13">
        <v>18384.149999999998</v>
      </c>
    </row>
    <row r="68" spans="1:5" x14ac:dyDescent="0.2">
      <c r="A68" s="4"/>
      <c r="B68" s="14" t="s">
        <v>52</v>
      </c>
      <c r="E68" s="13">
        <v>9540</v>
      </c>
    </row>
    <row r="69" spans="1:5" x14ac:dyDescent="0.2">
      <c r="A69" s="4"/>
      <c r="B69" s="14" t="s">
        <v>53</v>
      </c>
      <c r="E69" s="13">
        <v>41300</v>
      </c>
    </row>
    <row r="70" spans="1:5" x14ac:dyDescent="0.2">
      <c r="A70" s="4"/>
      <c r="B70" s="14" t="s">
        <v>54</v>
      </c>
      <c r="E70" s="13">
        <v>30560</v>
      </c>
    </row>
    <row r="71" spans="1:5" x14ac:dyDescent="0.2">
      <c r="A71" s="4"/>
      <c r="B71" s="14" t="s">
        <v>55</v>
      </c>
      <c r="E71" s="13">
        <v>300</v>
      </c>
    </row>
    <row r="72" spans="1:5" x14ac:dyDescent="0.2">
      <c r="A72" s="4"/>
      <c r="B72" s="14" t="s">
        <v>56</v>
      </c>
      <c r="E72" s="13">
        <v>21545.09</v>
      </c>
    </row>
    <row r="73" spans="1:5" x14ac:dyDescent="0.2">
      <c r="A73" s="4"/>
      <c r="B73" s="14" t="s">
        <v>57</v>
      </c>
      <c r="E73" s="13">
        <v>3487.4</v>
      </c>
    </row>
    <row r="74" spans="1:5" x14ac:dyDescent="0.2">
      <c r="A74" s="4"/>
      <c r="B74" s="14" t="s">
        <v>58</v>
      </c>
      <c r="E74" s="13">
        <v>16522.22</v>
      </c>
    </row>
    <row r="75" spans="1:5" x14ac:dyDescent="0.2">
      <c r="A75" s="4"/>
      <c r="B75" s="14" t="s">
        <v>59</v>
      </c>
      <c r="E75" s="15">
        <v>5830</v>
      </c>
    </row>
    <row r="76" spans="1:5" x14ac:dyDescent="0.2">
      <c r="A76" s="4"/>
      <c r="B76" s="19" t="s">
        <v>60</v>
      </c>
      <c r="C76" s="22"/>
      <c r="D76" s="22"/>
      <c r="E76" s="20">
        <f>SUM(E60:E75)</f>
        <v>306402.86</v>
      </c>
    </row>
    <row r="77" spans="1:5" x14ac:dyDescent="0.2">
      <c r="A77" s="4"/>
    </row>
    <row r="78" spans="1:5" x14ac:dyDescent="0.2">
      <c r="A78" s="4">
        <v>9</v>
      </c>
      <c r="B78" s="12" t="s">
        <v>61</v>
      </c>
    </row>
    <row r="79" spans="1:5" x14ac:dyDescent="0.2">
      <c r="A79" s="4"/>
      <c r="B79" s="14" t="s">
        <v>62</v>
      </c>
      <c r="E79" s="13">
        <v>825.74</v>
      </c>
    </row>
    <row r="80" spans="1:5" x14ac:dyDescent="0.2">
      <c r="A80" s="4"/>
      <c r="B80" s="14" t="s">
        <v>63</v>
      </c>
      <c r="E80" s="13">
        <v>49.5</v>
      </c>
    </row>
    <row r="81" spans="1:5" x14ac:dyDescent="0.2">
      <c r="A81" s="4"/>
      <c r="B81" s="14" t="s">
        <v>64</v>
      </c>
      <c r="E81" s="13">
        <v>284</v>
      </c>
    </row>
    <row r="82" spans="1:5" x14ac:dyDescent="0.2">
      <c r="A82" s="4"/>
      <c r="B82" s="14" t="s">
        <v>65</v>
      </c>
      <c r="E82" s="13">
        <v>325</v>
      </c>
    </row>
    <row r="83" spans="1:5" x14ac:dyDescent="0.2">
      <c r="A83" s="4"/>
      <c r="B83" s="14" t="s">
        <v>66</v>
      </c>
      <c r="E83" s="13">
        <v>225</v>
      </c>
    </row>
    <row r="84" spans="1:5" x14ac:dyDescent="0.2">
      <c r="A84" s="4"/>
      <c r="B84" s="14" t="s">
        <v>67</v>
      </c>
      <c r="E84" s="15">
        <v>4839.8999999999996</v>
      </c>
    </row>
    <row r="85" spans="1:5" x14ac:dyDescent="0.2">
      <c r="A85" s="4"/>
      <c r="B85" s="19" t="s">
        <v>68</v>
      </c>
      <c r="C85" s="20"/>
      <c r="D85" s="20"/>
      <c r="E85" s="20">
        <f>SUM(E79:E84)</f>
        <v>6549.1399999999994</v>
      </c>
    </row>
    <row r="86" spans="1:5" x14ac:dyDescent="0.2">
      <c r="A86" s="4"/>
    </row>
    <row r="87" spans="1:5" x14ac:dyDescent="0.2">
      <c r="A87" s="4">
        <v>10</v>
      </c>
      <c r="B87" s="12" t="s">
        <v>19</v>
      </c>
    </row>
    <row r="88" spans="1:5" x14ac:dyDescent="0.2">
      <c r="A88" s="4"/>
      <c r="B88" s="14" t="s">
        <v>69</v>
      </c>
      <c r="E88" s="13">
        <v>699.55</v>
      </c>
    </row>
    <row r="89" spans="1:5" x14ac:dyDescent="0.2">
      <c r="A89" s="4"/>
      <c r="B89" s="14" t="s">
        <v>70</v>
      </c>
      <c r="E89" s="15">
        <v>20.7</v>
      </c>
    </row>
    <row r="90" spans="1:5" x14ac:dyDescent="0.2">
      <c r="A90" s="4"/>
      <c r="B90" s="19" t="s">
        <v>71</v>
      </c>
      <c r="C90" s="20"/>
      <c r="D90" s="20"/>
      <c r="E90" s="20">
        <f>SUM(E88:E89)</f>
        <v>720.25</v>
      </c>
    </row>
    <row r="91" spans="1:5" x14ac:dyDescent="0.2">
      <c r="A91" s="4"/>
    </row>
    <row r="92" spans="1:5" x14ac:dyDescent="0.2">
      <c r="A92" s="4">
        <v>11</v>
      </c>
      <c r="B92" s="12" t="s">
        <v>72</v>
      </c>
    </row>
    <row r="93" spans="1:5" x14ac:dyDescent="0.2">
      <c r="A93" s="4"/>
      <c r="B93" s="14" t="s">
        <v>73</v>
      </c>
      <c r="E93" s="13">
        <v>150</v>
      </c>
    </row>
    <row r="94" spans="1:5" x14ac:dyDescent="0.2">
      <c r="A94" s="4"/>
      <c r="B94" s="14" t="s">
        <v>74</v>
      </c>
      <c r="E94" s="13">
        <v>1144.5</v>
      </c>
    </row>
    <row r="95" spans="1:5" x14ac:dyDescent="0.2">
      <c r="A95" s="4"/>
      <c r="B95" s="14" t="s">
        <v>53</v>
      </c>
      <c r="E95" s="13">
        <v>1860.3</v>
      </c>
    </row>
    <row r="96" spans="1:5" x14ac:dyDescent="0.2">
      <c r="A96" s="4"/>
      <c r="B96" s="14" t="s">
        <v>75</v>
      </c>
      <c r="E96" s="13">
        <f>1575.6+94.536</f>
        <v>1670.136</v>
      </c>
    </row>
    <row r="97" spans="1:5" x14ac:dyDescent="0.2">
      <c r="A97" s="12"/>
      <c r="B97" s="14" t="s">
        <v>76</v>
      </c>
      <c r="E97" s="13">
        <v>500</v>
      </c>
    </row>
    <row r="98" spans="1:5" x14ac:dyDescent="0.2">
      <c r="A98" s="12"/>
      <c r="B98" s="14" t="s">
        <v>77</v>
      </c>
      <c r="E98" s="13">
        <f>416+24.96</f>
        <v>440.96</v>
      </c>
    </row>
    <row r="99" spans="1:5" x14ac:dyDescent="0.2">
      <c r="A99" s="12"/>
      <c r="B99" s="14" t="s">
        <v>78</v>
      </c>
      <c r="E99" s="15">
        <f>260+15.6</f>
        <v>275.60000000000002</v>
      </c>
    </row>
    <row r="100" spans="1:5" x14ac:dyDescent="0.2">
      <c r="A100" s="12"/>
      <c r="B100" s="19" t="s">
        <v>79</v>
      </c>
      <c r="C100" s="22"/>
      <c r="D100" s="22"/>
      <c r="E100" s="20">
        <f>SUM(E93:E99)</f>
        <v>6041.4960000000001</v>
      </c>
    </row>
    <row r="101" spans="1:5" x14ac:dyDescent="0.2">
      <c r="A101" s="12"/>
    </row>
    <row r="102" spans="1:5" x14ac:dyDescent="0.2">
      <c r="A102" s="4">
        <v>12</v>
      </c>
      <c r="B102" s="12" t="s">
        <v>80</v>
      </c>
    </row>
    <row r="103" spans="1:5" x14ac:dyDescent="0.2">
      <c r="A103" s="12"/>
      <c r="B103" s="14" t="s">
        <v>81</v>
      </c>
      <c r="E103" s="13">
        <v>300</v>
      </c>
    </row>
    <row r="104" spans="1:5" x14ac:dyDescent="0.2">
      <c r="A104" s="12"/>
      <c r="B104" s="14" t="s">
        <v>82</v>
      </c>
      <c r="E104" s="13">
        <v>2018.4</v>
      </c>
    </row>
    <row r="105" spans="1:5" x14ac:dyDescent="0.2">
      <c r="A105" s="12"/>
      <c r="B105" s="14" t="s">
        <v>83</v>
      </c>
      <c r="E105" s="13">
        <v>34645</v>
      </c>
    </row>
    <row r="106" spans="1:5" x14ac:dyDescent="0.2">
      <c r="A106" s="12"/>
      <c r="B106" s="14" t="s">
        <v>84</v>
      </c>
      <c r="E106" s="13">
        <v>200</v>
      </c>
    </row>
    <row r="107" spans="1:5" x14ac:dyDescent="0.2">
      <c r="A107" s="12"/>
      <c r="B107" s="14" t="s">
        <v>85</v>
      </c>
      <c r="E107" s="13">
        <v>6000</v>
      </c>
    </row>
    <row r="108" spans="1:5" x14ac:dyDescent="0.2">
      <c r="A108" s="12"/>
      <c r="B108" s="14" t="s">
        <v>86</v>
      </c>
      <c r="E108" s="13">
        <v>5989</v>
      </c>
    </row>
    <row r="109" spans="1:5" x14ac:dyDescent="0.2">
      <c r="A109" s="12"/>
      <c r="B109" s="14" t="s">
        <v>87</v>
      </c>
      <c r="E109" s="13">
        <v>20415.599999999999</v>
      </c>
    </row>
    <row r="110" spans="1:5" x14ac:dyDescent="0.2">
      <c r="A110" s="12"/>
      <c r="B110" s="14" t="s">
        <v>73</v>
      </c>
      <c r="E110" s="15">
        <v>2900</v>
      </c>
    </row>
    <row r="111" spans="1:5" x14ac:dyDescent="0.2">
      <c r="A111" s="12"/>
      <c r="B111" s="19" t="s">
        <v>88</v>
      </c>
      <c r="C111" s="20"/>
      <c r="D111" s="20"/>
      <c r="E111" s="20">
        <f>SUM(E103:E110)</f>
        <v>72468</v>
      </c>
    </row>
    <row r="112" spans="1:5" x14ac:dyDescent="0.2">
      <c r="A112" s="12"/>
    </row>
    <row r="113" spans="2:7" x14ac:dyDescent="0.2">
      <c r="B113" s="12" t="s">
        <v>89</v>
      </c>
      <c r="E113" s="13">
        <f>E50+E57+E76+E85+E90+E100+E111</f>
        <v>1147683.946</v>
      </c>
    </row>
    <row r="114" spans="2:7" x14ac:dyDescent="0.2">
      <c r="B114" s="14" t="s">
        <v>90</v>
      </c>
      <c r="E114" s="13">
        <f>-E12</f>
        <v>-93252.5</v>
      </c>
    </row>
    <row r="115" spans="2:7" ht="18.75" customHeight="1" thickBot="1" x14ac:dyDescent="0.25">
      <c r="B115" s="14" t="s">
        <v>91</v>
      </c>
      <c r="E115" s="23">
        <f>SUM(E113:E114)</f>
        <v>1054431.446</v>
      </c>
      <c r="G115" s="24"/>
    </row>
    <row r="116" spans="2:7" ht="17.25" thickTop="1" x14ac:dyDescent="0.2"/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2020-03-10T08:03:35Z</dcterms:created>
  <dcterms:modified xsi:type="dcterms:W3CDTF">2020-03-10T08:08:25Z</dcterms:modified>
</cp:coreProperties>
</file>