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heckCompatibility="1" defaultThemeVersion="124226"/>
  <bookViews>
    <workbookView xWindow="480" yWindow="195" windowWidth="18195" windowHeight="11700"/>
  </bookViews>
  <sheets>
    <sheet name="Appearance Fees" sheetId="1" r:id="rId1"/>
    <sheet name="Allowance for Volunteers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C19" i="1" l="1"/>
  <c r="E22" i="1" s="1"/>
  <c r="C18" i="1"/>
  <c r="C17" i="1"/>
  <c r="E10" i="1"/>
  <c r="E8" i="1"/>
  <c r="E7" i="1"/>
  <c r="E6" i="1"/>
  <c r="E11" i="1" s="1"/>
  <c r="D11" i="3" l="1"/>
  <c r="D10" i="3"/>
  <c r="D9" i="3"/>
  <c r="D8" i="3"/>
  <c r="D7" i="3"/>
  <c r="D6" i="3"/>
  <c r="D4" i="3"/>
  <c r="D5" i="3"/>
  <c r="D29" i="2"/>
  <c r="D28" i="2"/>
  <c r="D27" i="2"/>
  <c r="D26" i="2"/>
  <c r="D25" i="2"/>
  <c r="D24" i="2"/>
  <c r="D23" i="2"/>
  <c r="D30" i="2" s="1"/>
  <c r="E9" i="2"/>
  <c r="E7" i="2"/>
  <c r="E6" i="2"/>
  <c r="E5" i="2"/>
  <c r="E10" i="2" s="1"/>
  <c r="E13" i="2" s="1"/>
</calcChain>
</file>

<file path=xl/sharedStrings.xml><?xml version="1.0" encoding="utf-8"?>
<sst xmlns="http://schemas.openxmlformats.org/spreadsheetml/2006/main" count="56" uniqueCount="37">
  <si>
    <t>Culture Japan Convention 2013</t>
  </si>
  <si>
    <t>SUB-TOTAL</t>
  </si>
  <si>
    <t>TOTAL</t>
  </si>
  <si>
    <t xml:space="preserve">Appearance Fees </t>
  </si>
  <si>
    <t>Cosplayer</t>
  </si>
  <si>
    <t>Amount
(RM)</t>
  </si>
  <si>
    <t xml:space="preserve">Name </t>
  </si>
  <si>
    <t>Stinson Rachel (Maridah)</t>
  </si>
  <si>
    <t>(Asakawa Yuu)</t>
  </si>
  <si>
    <t>(Angie)</t>
  </si>
  <si>
    <t>Okano Yasunari &amp; Okano Miho (Vividblaze)</t>
  </si>
  <si>
    <t>Lee Minha (DYMO)</t>
  </si>
  <si>
    <t>Illustrator</t>
  </si>
  <si>
    <t xml:space="preserve"> Voice actress and singer</t>
  </si>
  <si>
    <t>Band</t>
  </si>
  <si>
    <t>(USD1,000 x 3.2375)</t>
  </si>
  <si>
    <t>(JPY 100,000 x 0.032916)</t>
  </si>
  <si>
    <t>(JPY140,000 x 0.032916)</t>
  </si>
  <si>
    <t>(RM1,000)</t>
  </si>
  <si>
    <t>Notes</t>
  </si>
  <si>
    <t>Quantity</t>
  </si>
  <si>
    <t>Total (RM)</t>
  </si>
  <si>
    <t>(USD1,000 x 3.224)</t>
  </si>
  <si>
    <t>(JPY 100,000 x 0.0333)</t>
  </si>
  <si>
    <t>(JPY 140,000 x 0.0333)</t>
  </si>
  <si>
    <t>Akutsu Mariko (Asakawa Yuu)</t>
  </si>
  <si>
    <t>Rachel Lynn Stinson (Maridah)</t>
  </si>
  <si>
    <t>Angeline Ong Xuan Hui (Angie)</t>
  </si>
  <si>
    <t>Refreshment for Volunteers (2 days)</t>
  </si>
  <si>
    <t>PLIK (Immigration Charges)</t>
  </si>
  <si>
    <t>Volunteers' Allowance (RM50 x 60pax)</t>
  </si>
  <si>
    <t>Translator Fees (RM750 x 2 pax)</t>
  </si>
  <si>
    <t xml:space="preserve">Others Cash Payment </t>
  </si>
  <si>
    <t>Description</t>
  </si>
  <si>
    <t xml:space="preserve"> Voice actress</t>
  </si>
  <si>
    <t>Penang Global Tourism Sdn Bhd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</si>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</sst>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RM&quot;#,##0.00_);\(&quot;RM&quot;#,##0.00\)"/>
    <numFmt numFmtId="43" formatCode="_(* #,##0.00_);_(* \(#,##0.00\);_(* &quot;-&quot;??_);_(@_)"/>
  </numFmts>
  <fonts count="27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i/>
      <sz val="1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2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7">
    <xf numFmtId="0" fontId="0" fillId="0" borderId="0"/>
    <xf numFmtId="43" fontId="2" fillId="0" borderId="0" applyFont="0" applyFill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6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20" borderId="0" applyNumberFormat="0" applyBorder="0" applyAlignment="0" applyProtection="0"/>
    <xf numFmtId="0" fontId="11" fillId="4" borderId="0" applyNumberFormat="0" applyBorder="0" applyAlignment="0" applyProtection="0"/>
    <xf numFmtId="0" fontId="12" fillId="21" borderId="8" applyNumberFormat="0" applyAlignment="0" applyProtection="0"/>
    <xf numFmtId="0" fontId="13" fillId="22" borderId="9" applyNumberFormat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5" borderId="0" applyNumberFormat="0" applyBorder="0" applyAlignment="0" applyProtection="0"/>
    <xf numFmtId="0" fontId="16" fillId="0" borderId="10" applyNumberFormat="0" applyFill="0" applyAlignment="0" applyProtection="0"/>
    <xf numFmtId="0" fontId="17" fillId="0" borderId="11" applyNumberFormat="0" applyFill="0" applyAlignment="0" applyProtection="0"/>
    <xf numFmtId="0" fontId="18" fillId="0" borderId="12" applyNumberFormat="0" applyFill="0" applyAlignment="0" applyProtection="0"/>
    <xf numFmtId="0" fontId="18" fillId="0" borderId="0" applyNumberFormat="0" applyFill="0" applyBorder="0" applyAlignment="0" applyProtection="0"/>
    <xf numFmtId="0" fontId="19" fillId="8" borderId="8" applyNumberFormat="0" applyAlignment="0" applyProtection="0"/>
    <xf numFmtId="0" fontId="20" fillId="0" borderId="13" applyNumberFormat="0" applyFill="0" applyAlignment="0" applyProtection="0"/>
    <xf numFmtId="0" fontId="21" fillId="23" borderId="0" applyNumberFormat="0" applyBorder="0" applyAlignment="0" applyProtection="0"/>
    <xf numFmtId="0" fontId="2" fillId="0" borderId="0"/>
    <xf numFmtId="0" fontId="1" fillId="0" borderId="0"/>
    <xf numFmtId="0" fontId="2" fillId="24" borderId="14" applyNumberFormat="0" applyFont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0" borderId="16" applyNumberFormat="0" applyFill="0" applyAlignment="0" applyProtection="0"/>
    <xf numFmtId="0" fontId="25" fillId="0" borderId="0" applyNumberFormat="0" applyFill="0" applyBorder="0" applyAlignment="0" applyProtection="0"/>
  </cellStyleXfs>
  <cellXfs count="50">
    <xf numFmtId="0" fontId="0" fillId="0" borderId="0" xfId="0"/>
    <xf numFmtId="0" fontId="3" fillId="0" borderId="0" xfId="0" applyFont="1" applyBorder="1" applyAlignment="1">
      <alignment vertical="center"/>
    </xf>
    <xf numFmtId="0" fontId="2" fillId="0" borderId="0" xfId="0" applyFont="1" applyBorder="1"/>
    <xf numFmtId="0" fontId="4" fillId="0" borderId="0" xfId="0" applyFont="1" applyBorder="1" applyAlignment="1">
      <alignment horizontal="center" vertical="center"/>
    </xf>
    <xf numFmtId="0" fontId="2" fillId="0" borderId="0" xfId="0" applyFont="1"/>
    <xf numFmtId="0" fontId="5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7" fillId="0" borderId="3" xfId="0" applyFont="1" applyBorder="1" applyAlignment="1">
      <alignment vertical="center"/>
    </xf>
    <xf numFmtId="43" fontId="7" fillId="0" borderId="3" xfId="1" applyFont="1" applyBorder="1" applyAlignment="1">
      <alignment vertical="center"/>
    </xf>
    <xf numFmtId="43" fontId="2" fillId="0" borderId="0" xfId="0" applyNumberFormat="1" applyFont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0" fontId="7" fillId="0" borderId="2" xfId="0" applyFont="1" applyFill="1" applyBorder="1" applyAlignment="1">
      <alignment vertical="center"/>
    </xf>
    <xf numFmtId="0" fontId="6" fillId="2" borderId="5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43" fontId="6" fillId="2" borderId="7" xfId="0" applyNumberFormat="1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horizontal="right"/>
    </xf>
    <xf numFmtId="0" fontId="7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6" fillId="0" borderId="4" xfId="0" applyFont="1" applyFill="1" applyBorder="1" applyAlignment="1">
      <alignment vertical="center"/>
    </xf>
    <xf numFmtId="0" fontId="6" fillId="0" borderId="17" xfId="0" applyFont="1" applyBorder="1" applyAlignment="1">
      <alignment vertical="center"/>
    </xf>
    <xf numFmtId="0" fontId="6" fillId="0" borderId="17" xfId="0" applyFont="1" applyFill="1" applyBorder="1" applyAlignment="1">
      <alignment vertical="center"/>
    </xf>
    <xf numFmtId="43" fontId="7" fillId="0" borderId="17" xfId="1" applyFont="1" applyBorder="1" applyAlignment="1">
      <alignment vertical="center"/>
    </xf>
    <xf numFmtId="0" fontId="8" fillId="0" borderId="4" xfId="0" applyFont="1" applyFill="1" applyBorder="1" applyAlignment="1">
      <alignment horizontal="left" vertical="center"/>
    </xf>
    <xf numFmtId="43" fontId="8" fillId="0" borderId="4" xfId="1" quotePrefix="1" applyFont="1" applyFill="1" applyBorder="1" applyAlignment="1">
      <alignment horizontal="left" vertical="center"/>
    </xf>
    <xf numFmtId="0" fontId="0" fillId="0" borderId="0" xfId="0" applyFont="1" applyAlignment="1">
      <alignment horizontal="right"/>
    </xf>
    <xf numFmtId="0" fontId="0" fillId="0" borderId="0" xfId="0" applyAlignment="1">
      <alignment horizontal="center" vertical="center"/>
    </xf>
    <xf numFmtId="43" fontId="0" fillId="0" borderId="0" xfId="1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3" fontId="3" fillId="0" borderId="3" xfId="1" applyFont="1" applyBorder="1" applyAlignment="1">
      <alignment horizontal="center" vertical="center"/>
    </xf>
    <xf numFmtId="7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3" fontId="4" fillId="0" borderId="3" xfId="1" applyFont="1" applyBorder="1" applyAlignment="1">
      <alignment horizontal="center" vertical="center"/>
    </xf>
    <xf numFmtId="7" fontId="3" fillId="0" borderId="1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43" fontId="7" fillId="0" borderId="0" xfId="1" applyFont="1" applyBorder="1" applyAlignment="1">
      <alignment vertical="center"/>
    </xf>
    <xf numFmtId="0" fontId="6" fillId="0" borderId="18" xfId="0" applyFont="1" applyBorder="1" applyAlignment="1">
      <alignment vertical="center"/>
    </xf>
    <xf numFmtId="0" fontId="6" fillId="0" borderId="0" xfId="0" applyFont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left" vertical="center"/>
    </xf>
    <xf numFmtId="43" fontId="8" fillId="0" borderId="18" xfId="1" quotePrefix="1" applyFont="1" applyFill="1" applyBorder="1" applyAlignment="1">
      <alignment horizontal="left" vertical="center"/>
    </xf>
    <xf numFmtId="0" fontId="6" fillId="0" borderId="18" xfId="0" applyFont="1" applyFill="1" applyBorder="1" applyAlignment="1">
      <alignment vertical="center"/>
    </xf>
    <xf numFmtId="0" fontId="26" fillId="0" borderId="0" xfId="0" applyFont="1" applyBorder="1" applyAlignment="1">
      <alignment horizontal="left" vertical="top"/>
    </xf>
    <xf numFmtId="43" fontId="6" fillId="0" borderId="3" xfId="1" applyFont="1" applyBorder="1" applyAlignment="1">
      <alignment vertical="center"/>
    </xf>
  </cellXfs>
  <cellStyles count="47">
    <cellStyle name="20% - Accent1 2" xfId="2"/>
    <cellStyle name="20% - Accent2 2" xfId="3"/>
    <cellStyle name="20% - Accent3 2" xfId="4"/>
    <cellStyle name="20% - Accent4 2" xfId="5"/>
    <cellStyle name="20% - Accent5 2" xfId="6"/>
    <cellStyle name="20% - Accent6 2" xfId="7"/>
    <cellStyle name="40% - Accent1 2" xfId="8"/>
    <cellStyle name="40% - Accent2 2" xfId="9"/>
    <cellStyle name="40% - Accent3 2" xfId="10"/>
    <cellStyle name="40% - Accent4 2" xfId="11"/>
    <cellStyle name="40% - Accent5 2" xfId="12"/>
    <cellStyle name="40% - Accent6 2" xfId="13"/>
    <cellStyle name="60% - Accent1 2" xfId="14"/>
    <cellStyle name="60% - Accent2 2" xfId="15"/>
    <cellStyle name="60% - Accent3 2" xfId="16"/>
    <cellStyle name="60% - Accent4 2" xfId="17"/>
    <cellStyle name="60% - Accent5 2" xfId="18"/>
    <cellStyle name="60% - Accent6 2" xfId="19"/>
    <cellStyle name="Accent1 2" xfId="20"/>
    <cellStyle name="Accent2 2" xfId="21"/>
    <cellStyle name="Accent3 2" xfId="22"/>
    <cellStyle name="Accent4 2" xfId="23"/>
    <cellStyle name="Accent5 2" xfId="24"/>
    <cellStyle name="Accent6 2" xfId="25"/>
    <cellStyle name="Bad 2" xfId="26"/>
    <cellStyle name="Calculation 2" xfId="27"/>
    <cellStyle name="Check Cell 2" xfId="28"/>
    <cellStyle name="Comma" xfId="1" builtinId="3"/>
    <cellStyle name="Comma 2" xfId="29"/>
    <cellStyle name="Comma 3" xfId="30"/>
    <cellStyle name="Explanatory Text 2" xfId="31"/>
    <cellStyle name="Good 2" xfId="32"/>
    <cellStyle name="Heading 1 2" xfId="33"/>
    <cellStyle name="Heading 2 2" xfId="34"/>
    <cellStyle name="Heading 3 2" xfId="35"/>
    <cellStyle name="Heading 4 2" xfId="36"/>
    <cellStyle name="Input 2" xfId="37"/>
    <cellStyle name="Linked Cell 2" xfId="38"/>
    <cellStyle name="Neutral 2" xfId="39"/>
    <cellStyle name="Normal" xfId="0" builtinId="0"/>
    <cellStyle name="Normal 2" xfId="40"/>
    <cellStyle name="Normal 3" xfId="41"/>
    <cellStyle name="Note 2" xfId="42"/>
    <cellStyle name="Output 2" xfId="43"/>
    <cellStyle name="Title 2" xfId="44"/>
    <cellStyle name="Total 2" xfId="45"/>
    <cellStyle name="Warning Text 2" xfId="4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"/>
  <sheetViews>
    <sheetView tabSelected="1" workbookViewId="0">
      <selection activeCell="E16" sqref="E16"/>
    </sheetView>
  </sheetViews>
  <sheetFormatPr defaultRowHeight="12.75" x14ac:dyDescent="0.2"/>
  <cols>
    <col min="1" max="1" width="4" style="4" customWidth="1"/>
    <col min="2" max="2" width="43.140625" style="4" customWidth="1"/>
    <col min="3" max="3" width="15.140625" style="4" customWidth="1"/>
    <col min="4" max="4" width="23.7109375" style="4" customWidth="1"/>
    <col min="5" max="5" width="16.140625" style="4" customWidth="1"/>
    <col min="6" max="6" width="18.28515625" style="4" hidden="1" customWidth="1"/>
    <col min="7" max="16384" width="9.140625" style="4"/>
  </cols>
  <sheetData>
    <row r="1" spans="1:8" ht="27" customHeight="1" x14ac:dyDescent="0.2">
      <c r="A1" s="1" t="s">
        <v>35</v>
      </c>
    </row>
    <row r="2" spans="1:8" s="2" customFormat="1" ht="25.5" customHeight="1" x14ac:dyDescent="0.2">
      <c r="A2" s="1" t="s">
        <v>0</v>
      </c>
      <c r="B2" s="1"/>
      <c r="C2" s="1"/>
      <c r="D2" s="1"/>
      <c r="E2" s="1"/>
    </row>
    <row r="3" spans="1:8" s="2" customFormat="1" ht="17.25" customHeight="1" x14ac:dyDescent="0.2">
      <c r="A3" s="1"/>
      <c r="B3" s="1"/>
      <c r="C3" s="1"/>
      <c r="D3" s="1"/>
      <c r="E3" s="1"/>
    </row>
    <row r="4" spans="1:8" ht="18" x14ac:dyDescent="0.2">
      <c r="A4" s="48" t="s">
        <v>3</v>
      </c>
      <c r="B4" s="3"/>
      <c r="C4" s="3"/>
      <c r="D4" s="3"/>
    </row>
    <row r="5" spans="1:8" s="9" customFormat="1" ht="30" x14ac:dyDescent="0.2">
      <c r="A5" s="5"/>
      <c r="B5" s="6" t="s">
        <v>6</v>
      </c>
      <c r="C5" s="6"/>
      <c r="D5" s="14"/>
      <c r="E5" s="7" t="s">
        <v>5</v>
      </c>
      <c r="F5" s="8"/>
    </row>
    <row r="6" spans="1:8" s="9" customFormat="1" ht="22.5" customHeight="1" x14ac:dyDescent="0.2">
      <c r="A6" s="10">
        <v>1</v>
      </c>
      <c r="B6" s="22" t="s">
        <v>26</v>
      </c>
      <c r="C6" s="16" t="s">
        <v>4</v>
      </c>
      <c r="D6" s="28" t="s">
        <v>22</v>
      </c>
      <c r="E6" s="11">
        <f>1000*3.24</f>
        <v>3240</v>
      </c>
      <c r="F6" s="8"/>
      <c r="H6" s="12"/>
    </row>
    <row r="7" spans="1:8" s="9" customFormat="1" ht="22.5" customHeight="1" x14ac:dyDescent="0.2">
      <c r="A7" s="10">
        <v>2</v>
      </c>
      <c r="B7" s="22" t="s">
        <v>11</v>
      </c>
      <c r="C7" s="16" t="s">
        <v>12</v>
      </c>
      <c r="D7" s="28" t="s">
        <v>23</v>
      </c>
      <c r="E7" s="11">
        <f>100000*0.0333</f>
        <v>3330.0000000000005</v>
      </c>
      <c r="F7" s="8"/>
      <c r="H7" s="12"/>
    </row>
    <row r="8" spans="1:8" s="9" customFormat="1" ht="22.5" customHeight="1" x14ac:dyDescent="0.2">
      <c r="A8" s="10">
        <v>3</v>
      </c>
      <c r="B8" s="22" t="s">
        <v>25</v>
      </c>
      <c r="C8" s="16" t="s">
        <v>34</v>
      </c>
      <c r="D8" s="28" t="s">
        <v>24</v>
      </c>
      <c r="E8" s="11">
        <f>140000*0.0333</f>
        <v>4662</v>
      </c>
      <c r="F8" s="8"/>
      <c r="H8" s="12"/>
    </row>
    <row r="9" spans="1:8" s="9" customFormat="1" ht="22.5" customHeight="1" x14ac:dyDescent="0.2">
      <c r="A9" s="10">
        <v>4</v>
      </c>
      <c r="B9" s="22" t="s">
        <v>27</v>
      </c>
      <c r="C9" s="16" t="s">
        <v>4</v>
      </c>
      <c r="D9" s="29" t="s">
        <v>18</v>
      </c>
      <c r="E9" s="11">
        <v>1000</v>
      </c>
      <c r="F9" s="8"/>
      <c r="H9" s="12"/>
    </row>
    <row r="10" spans="1:8" s="9" customFormat="1" ht="22.5" customHeight="1" x14ac:dyDescent="0.2">
      <c r="A10" s="10">
        <v>5</v>
      </c>
      <c r="B10" s="22" t="s">
        <v>10</v>
      </c>
      <c r="C10" s="16" t="s">
        <v>14</v>
      </c>
      <c r="D10" s="28" t="s">
        <v>22</v>
      </c>
      <c r="E10" s="11">
        <f>1000*3.24</f>
        <v>3240</v>
      </c>
      <c r="F10" s="8"/>
      <c r="H10" s="12"/>
    </row>
    <row r="11" spans="1:8" s="9" customFormat="1" ht="22.5" customHeight="1" x14ac:dyDescent="0.2">
      <c r="A11" s="13"/>
      <c r="B11" s="23" t="s">
        <v>1</v>
      </c>
      <c r="C11" s="15"/>
      <c r="D11" s="24"/>
      <c r="E11" s="49">
        <f>SUM(E6:E10)</f>
        <v>15472</v>
      </c>
      <c r="F11" s="14"/>
    </row>
    <row r="12" spans="1:8" s="9" customFormat="1" ht="22.5" customHeight="1" x14ac:dyDescent="0.2">
      <c r="A12" s="25"/>
      <c r="B12" s="26"/>
      <c r="C12" s="26"/>
      <c r="D12" s="26"/>
      <c r="E12" s="27"/>
      <c r="F12" s="14"/>
    </row>
    <row r="13" spans="1:8" s="9" customFormat="1" ht="22.5" customHeight="1" x14ac:dyDescent="0.2">
      <c r="A13" s="40" t="s">
        <v>32</v>
      </c>
      <c r="B13" s="41"/>
      <c r="C13" s="41"/>
      <c r="D13" s="41"/>
      <c r="E13" s="42"/>
      <c r="F13" s="14"/>
    </row>
    <row r="14" spans="1:8" s="9" customFormat="1" ht="30" x14ac:dyDescent="0.2">
      <c r="A14" s="5"/>
      <c r="B14" s="6" t="s">
        <v>33</v>
      </c>
      <c r="C14" s="7" t="s">
        <v>5</v>
      </c>
      <c r="D14" s="43"/>
      <c r="E14" s="44"/>
      <c r="F14" s="8"/>
    </row>
    <row r="15" spans="1:8" s="9" customFormat="1" ht="22.5" customHeight="1" x14ac:dyDescent="0.2">
      <c r="A15" s="10">
        <v>1</v>
      </c>
      <c r="B15" s="22" t="s">
        <v>28</v>
      </c>
      <c r="C15" s="11">
        <v>2000</v>
      </c>
      <c r="D15" s="45"/>
      <c r="E15" s="42"/>
      <c r="F15" s="8"/>
      <c r="H15" s="12"/>
    </row>
    <row r="16" spans="1:8" s="9" customFormat="1" ht="22.5" customHeight="1" x14ac:dyDescent="0.2">
      <c r="A16" s="10">
        <v>2</v>
      </c>
      <c r="B16" s="22" t="s">
        <v>29</v>
      </c>
      <c r="C16" s="11">
        <v>0</v>
      </c>
      <c r="D16" s="45"/>
      <c r="E16" s="42"/>
      <c r="F16" s="8"/>
      <c r="H16" s="12"/>
    </row>
    <row r="17" spans="1:8" s="9" customFormat="1" ht="22.5" customHeight="1" x14ac:dyDescent="0.2">
      <c r="A17" s="10">
        <v>3</v>
      </c>
      <c r="B17" s="22" t="s">
        <v>30</v>
      </c>
      <c r="C17" s="11">
        <f>50*60</f>
        <v>3000</v>
      </c>
      <c r="D17" s="45"/>
      <c r="E17" s="42"/>
      <c r="F17" s="8"/>
      <c r="H17" s="12"/>
    </row>
    <row r="18" spans="1:8" s="9" customFormat="1" ht="22.5" customHeight="1" x14ac:dyDescent="0.2">
      <c r="A18" s="10">
        <v>4</v>
      </c>
      <c r="B18" s="22" t="s">
        <v>31</v>
      </c>
      <c r="C18" s="11">
        <f>750*2</f>
        <v>1500</v>
      </c>
      <c r="D18" s="46"/>
      <c r="E18" s="42"/>
      <c r="F18" s="8"/>
      <c r="H18" s="12"/>
    </row>
    <row r="19" spans="1:8" s="9" customFormat="1" ht="22.5" customHeight="1" x14ac:dyDescent="0.2">
      <c r="A19" s="13"/>
      <c r="B19" s="23" t="s">
        <v>1</v>
      </c>
      <c r="C19" s="49">
        <f>SUM(C15:C18)</f>
        <v>6500</v>
      </c>
      <c r="D19" s="47"/>
      <c r="E19" s="42"/>
      <c r="F19" s="14"/>
    </row>
    <row r="20" spans="1:8" s="9" customFormat="1" ht="18" customHeight="1" x14ac:dyDescent="0.2">
      <c r="A20" s="40"/>
      <c r="B20" s="41"/>
      <c r="C20" s="42"/>
      <c r="D20" s="41"/>
      <c r="E20" s="42"/>
      <c r="F20" s="40"/>
    </row>
    <row r="21" spans="1:8" ht="13.5" thickBot="1" x14ac:dyDescent="0.25"/>
    <row r="22" spans="1:8" s="20" customFormat="1" ht="22.5" customHeight="1" thickBot="1" x14ac:dyDescent="0.25">
      <c r="A22" s="17"/>
      <c r="B22" s="18" t="s">
        <v>36</v>
      </c>
      <c r="C22" s="18"/>
      <c r="D22" s="18"/>
      <c r="E22" s="19">
        <f>E11+C19</f>
        <v>21972</v>
      </c>
    </row>
    <row r="24" spans="1:8" ht="16.5" hidden="1" customHeight="1" x14ac:dyDescent="0.2"/>
    <row r="25" spans="1:8" ht="24.75" hidden="1" customHeight="1" x14ac:dyDescent="0.2">
      <c r="B25" s="21"/>
      <c r="C25" s="21"/>
      <c r="D25" s="21"/>
    </row>
    <row r="26" spans="1:8" hidden="1" x14ac:dyDescent="0.2">
      <c r="B26" s="21"/>
      <c r="C26" s="21"/>
      <c r="D26" s="21"/>
    </row>
    <row r="27" spans="1:8" hidden="1" x14ac:dyDescent="0.2">
      <c r="B27" s="21"/>
      <c r="C27" s="21"/>
      <c r="D27" s="21"/>
    </row>
    <row r="28" spans="1:8" hidden="1" x14ac:dyDescent="0.2">
      <c r="B28" s="21"/>
      <c r="C28" s="21"/>
      <c r="D28" s="21"/>
    </row>
    <row r="29" spans="1:8" hidden="1" x14ac:dyDescent="0.2">
      <c r="B29" s="21"/>
      <c r="C29" s="21"/>
      <c r="D29" s="21"/>
    </row>
    <row r="30" spans="1:8" hidden="1" x14ac:dyDescent="0.2">
      <c r="B30" s="21"/>
      <c r="C30" s="21"/>
      <c r="D30" s="21"/>
    </row>
    <row r="31" spans="1:8" x14ac:dyDescent="0.2">
      <c r="B31" s="21"/>
      <c r="C31" s="21"/>
      <c r="D31" s="21"/>
    </row>
    <row r="32" spans="1:8" x14ac:dyDescent="0.2">
      <c r="B32" s="21"/>
      <c r="C32" s="21"/>
      <c r="D32" s="21"/>
    </row>
    <row r="33" spans="2:4" x14ac:dyDescent="0.2">
      <c r="B33" s="21"/>
      <c r="C33" s="21"/>
      <c r="D33" s="21"/>
    </row>
  </sheetData>
  <printOptions horizontalCentered="1"/>
  <pageMargins left="0.35433070866141736" right="0.35433070866141736" top="0.39370078740157483" bottom="0.39370078740157483" header="0.51181102362204722" footer="0.51181102362204722"/>
  <pageSetup paperSize="9" scale="96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2"/>
  <sheetViews>
    <sheetView topLeftCell="A7" workbookViewId="0">
      <selection activeCell="B22" sqref="B22:D30"/>
    </sheetView>
  </sheetViews>
  <sheetFormatPr defaultRowHeight="12.75" x14ac:dyDescent="0.2"/>
  <cols>
    <col min="1" max="1" width="4" style="4" customWidth="1"/>
    <col min="2" max="2" width="43.140625" style="4" customWidth="1"/>
    <col min="3" max="3" width="25.42578125" style="4" customWidth="1"/>
    <col min="4" max="4" width="26.7109375" style="4" customWidth="1"/>
    <col min="5" max="5" width="16.140625" style="4" customWidth="1"/>
    <col min="6" max="6" width="18.28515625" style="4" hidden="1" customWidth="1"/>
    <col min="7" max="16384" width="9.140625" style="4"/>
  </cols>
  <sheetData>
    <row r="1" spans="1:8" s="2" customFormat="1" ht="25.5" customHeight="1" x14ac:dyDescent="0.2">
      <c r="A1" s="1" t="s">
        <v>0</v>
      </c>
      <c r="B1" s="1"/>
      <c r="C1" s="1"/>
      <c r="D1" s="1"/>
      <c r="E1" s="1"/>
    </row>
    <row r="2" spans="1:8" s="2" customFormat="1" ht="25.5" customHeight="1" x14ac:dyDescent="0.2">
      <c r="A2" s="1" t="s">
        <v>3</v>
      </c>
      <c r="B2" s="1"/>
      <c r="C2" s="1"/>
      <c r="D2" s="1"/>
      <c r="E2" s="1"/>
    </row>
    <row r="3" spans="1:8" ht="18" x14ac:dyDescent="0.2">
      <c r="A3" s="3"/>
      <c r="B3" s="3"/>
      <c r="C3" s="3"/>
      <c r="D3" s="3"/>
    </row>
    <row r="4" spans="1:8" s="9" customFormat="1" ht="30" x14ac:dyDescent="0.2">
      <c r="A4" s="5"/>
      <c r="B4" s="6" t="s">
        <v>6</v>
      </c>
      <c r="C4" s="6"/>
      <c r="D4" s="14"/>
      <c r="E4" s="7" t="s">
        <v>5</v>
      </c>
      <c r="F4" s="8"/>
    </row>
    <row r="5" spans="1:8" s="9" customFormat="1" ht="22.5" customHeight="1" x14ac:dyDescent="0.2">
      <c r="A5" s="10">
        <v>1</v>
      </c>
      <c r="B5" s="22" t="s">
        <v>7</v>
      </c>
      <c r="C5" s="16" t="s">
        <v>4</v>
      </c>
      <c r="D5" s="28" t="s">
        <v>15</v>
      </c>
      <c r="E5" s="11">
        <f>1000*3.2375</f>
        <v>3237.5</v>
      </c>
      <c r="F5" s="8"/>
      <c r="H5" s="12"/>
    </row>
    <row r="6" spans="1:8" s="9" customFormat="1" ht="22.5" customHeight="1" x14ac:dyDescent="0.2">
      <c r="A6" s="10">
        <v>2</v>
      </c>
      <c r="B6" s="22" t="s">
        <v>11</v>
      </c>
      <c r="C6" s="16" t="s">
        <v>12</v>
      </c>
      <c r="D6" s="28" t="s">
        <v>16</v>
      </c>
      <c r="E6" s="11">
        <f>100000*0.032916</f>
        <v>3291.6</v>
      </c>
      <c r="F6" s="8"/>
      <c r="H6" s="12"/>
    </row>
    <row r="7" spans="1:8" s="9" customFormat="1" ht="22.5" customHeight="1" x14ac:dyDescent="0.2">
      <c r="A7" s="10">
        <v>3</v>
      </c>
      <c r="B7" s="22" t="s">
        <v>8</v>
      </c>
      <c r="C7" s="16" t="s">
        <v>13</v>
      </c>
      <c r="D7" s="28" t="s">
        <v>17</v>
      </c>
      <c r="E7" s="11">
        <f>140000*0.032916</f>
        <v>4608.24</v>
      </c>
      <c r="F7" s="8"/>
      <c r="H7" s="12"/>
    </row>
    <row r="8" spans="1:8" s="9" customFormat="1" ht="22.5" customHeight="1" x14ac:dyDescent="0.2">
      <c r="A8" s="10">
        <v>4</v>
      </c>
      <c r="B8" s="22" t="s">
        <v>9</v>
      </c>
      <c r="C8" s="16" t="s">
        <v>4</v>
      </c>
      <c r="D8" s="29" t="s">
        <v>18</v>
      </c>
      <c r="E8" s="11">
        <v>1000</v>
      </c>
      <c r="F8" s="8"/>
      <c r="H8" s="12"/>
    </row>
    <row r="9" spans="1:8" s="9" customFormat="1" ht="22.5" customHeight="1" x14ac:dyDescent="0.2">
      <c r="A9" s="10">
        <v>5</v>
      </c>
      <c r="B9" s="22" t="s">
        <v>10</v>
      </c>
      <c r="C9" s="16" t="s">
        <v>14</v>
      </c>
      <c r="D9" s="28" t="s">
        <v>15</v>
      </c>
      <c r="E9" s="11">
        <f>1000*3.2375</f>
        <v>3237.5</v>
      </c>
      <c r="F9" s="8"/>
      <c r="H9" s="12"/>
    </row>
    <row r="10" spans="1:8" s="9" customFormat="1" ht="22.5" customHeight="1" x14ac:dyDescent="0.2">
      <c r="A10" s="13"/>
      <c r="B10" s="23" t="s">
        <v>1</v>
      </c>
      <c r="C10" s="15"/>
      <c r="D10" s="24"/>
      <c r="E10" s="11">
        <f>SUM(E5:E9)</f>
        <v>15374.84</v>
      </c>
      <c r="F10" s="14"/>
    </row>
    <row r="11" spans="1:8" s="9" customFormat="1" ht="22.5" customHeight="1" x14ac:dyDescent="0.2">
      <c r="A11" s="25"/>
      <c r="B11" s="26"/>
      <c r="C11" s="26"/>
      <c r="D11" s="26"/>
      <c r="E11" s="27"/>
      <c r="F11" s="14"/>
    </row>
    <row r="12" spans="1:8" ht="13.5" thickBot="1" x14ac:dyDescent="0.25"/>
    <row r="13" spans="1:8" s="20" customFormat="1" ht="22.5" customHeight="1" thickBot="1" x14ac:dyDescent="0.25">
      <c r="A13" s="17"/>
      <c r="B13" s="18" t="s">
        <v>2</v>
      </c>
      <c r="C13" s="18"/>
      <c r="D13" s="18"/>
      <c r="E13" s="19">
        <f>SUM(E10)</f>
        <v>15374.84</v>
      </c>
    </row>
    <row r="15" spans="1:8" ht="16.5" hidden="1" customHeight="1" x14ac:dyDescent="0.2"/>
    <row r="16" spans="1:8" ht="24.75" hidden="1" customHeight="1" x14ac:dyDescent="0.2">
      <c r="B16" s="21"/>
      <c r="C16" s="21"/>
      <c r="D16" s="21"/>
    </row>
    <row r="17" spans="2:4" hidden="1" x14ac:dyDescent="0.2">
      <c r="B17" s="21"/>
      <c r="C17" s="21"/>
      <c r="D17" s="21"/>
    </row>
    <row r="18" spans="2:4" hidden="1" x14ac:dyDescent="0.2">
      <c r="B18" s="21"/>
      <c r="C18" s="21"/>
      <c r="D18" s="21"/>
    </row>
    <row r="19" spans="2:4" hidden="1" x14ac:dyDescent="0.2">
      <c r="B19" s="21"/>
      <c r="C19" s="21"/>
      <c r="D19" s="21"/>
    </row>
    <row r="20" spans="2:4" hidden="1" x14ac:dyDescent="0.2">
      <c r="B20" s="21"/>
      <c r="C20" s="21"/>
      <c r="D20" s="21"/>
    </row>
    <row r="21" spans="2:4" hidden="1" x14ac:dyDescent="0.2">
      <c r="B21" s="21"/>
      <c r="C21" s="21"/>
      <c r="D21" s="21"/>
    </row>
    <row r="22" spans="2:4" x14ac:dyDescent="0.2">
      <c r="B22" s="30" t="s">
        <v>19</v>
      </c>
      <c r="C22" s="21"/>
      <c r="D22" s="21"/>
    </row>
    <row r="23" spans="2:4" x14ac:dyDescent="0.2">
      <c r="B23" s="21">
        <v>50</v>
      </c>
      <c r="C23" s="21">
        <v>91</v>
      </c>
      <c r="D23" s="21">
        <f t="shared" ref="D23:D29" si="0">B23*C23</f>
        <v>4550</v>
      </c>
    </row>
    <row r="24" spans="2:4" x14ac:dyDescent="0.2">
      <c r="B24" s="21">
        <v>100</v>
      </c>
      <c r="C24" s="21">
        <v>183</v>
      </c>
      <c r="D24" s="21">
        <f t="shared" si="0"/>
        <v>18300</v>
      </c>
    </row>
    <row r="25" spans="2:4" x14ac:dyDescent="0.2">
      <c r="B25" s="4">
        <v>10</v>
      </c>
      <c r="C25" s="4">
        <v>2</v>
      </c>
      <c r="D25" s="4">
        <f t="shared" si="0"/>
        <v>20</v>
      </c>
    </row>
    <row r="26" spans="2:4" x14ac:dyDescent="0.2">
      <c r="B26" s="30">
        <v>1</v>
      </c>
      <c r="C26" s="30">
        <v>4</v>
      </c>
      <c r="D26" s="4">
        <f t="shared" si="0"/>
        <v>4</v>
      </c>
    </row>
    <row r="27" spans="2:4" x14ac:dyDescent="0.2">
      <c r="B27" s="30">
        <v>0.5</v>
      </c>
      <c r="C27" s="30">
        <v>1</v>
      </c>
      <c r="D27" s="30">
        <f t="shared" si="0"/>
        <v>0.5</v>
      </c>
    </row>
    <row r="28" spans="2:4" x14ac:dyDescent="0.2">
      <c r="B28" s="30">
        <v>0.3</v>
      </c>
      <c r="C28" s="30">
        <v>1</v>
      </c>
      <c r="D28" s="30">
        <f t="shared" si="0"/>
        <v>0.3</v>
      </c>
    </row>
    <row r="29" spans="2:4" x14ac:dyDescent="0.2">
      <c r="B29" s="30">
        <v>0.04</v>
      </c>
      <c r="C29" s="30">
        <v>1</v>
      </c>
      <c r="D29" s="30">
        <f t="shared" si="0"/>
        <v>0.04</v>
      </c>
    </row>
    <row r="30" spans="2:4" x14ac:dyDescent="0.2">
      <c r="D30" s="30">
        <f>SUM(D23:D29)</f>
        <v>22874.84</v>
      </c>
    </row>
    <row r="32" spans="2:4" x14ac:dyDescent="0.2">
      <c r="D32" s="4">
        <v>22874.84</v>
      </c>
    </row>
  </sheetData>
  <printOptions horizontalCentered="1"/>
  <pageMargins left="0.35433070866141736" right="0.35433070866141736" top="0.39370078740157483" bottom="0.39370078740157483" header="0.51181102362204722" footer="0.51181102362204722"/>
  <pageSetup paperSize="9" scale="85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11"/>
  <sheetViews>
    <sheetView workbookViewId="0">
      <selection activeCell="D7" sqref="D7"/>
    </sheetView>
  </sheetViews>
  <sheetFormatPr defaultRowHeight="12.75" x14ac:dyDescent="0.2"/>
  <cols>
    <col min="2" max="2" width="21.140625" style="31" customWidth="1"/>
    <col min="3" max="3" width="13.28515625" style="31" customWidth="1"/>
    <col min="4" max="4" width="19.28515625" style="32" customWidth="1"/>
  </cols>
  <sheetData>
    <row r="3" spans="2:4" ht="29.25" customHeight="1" x14ac:dyDescent="0.2">
      <c r="B3" s="33" t="s">
        <v>19</v>
      </c>
      <c r="C3" s="33" t="s">
        <v>20</v>
      </c>
      <c r="D3" s="34" t="s">
        <v>21</v>
      </c>
    </row>
    <row r="4" spans="2:4" ht="29.25" customHeight="1" x14ac:dyDescent="0.2">
      <c r="B4" s="35">
        <v>100</v>
      </c>
      <c r="C4" s="36">
        <v>183</v>
      </c>
      <c r="D4" s="37">
        <f t="shared" ref="D4:D10" si="0">B4*C4</f>
        <v>18300</v>
      </c>
    </row>
    <row r="5" spans="2:4" ht="29.25" customHeight="1" x14ac:dyDescent="0.2">
      <c r="B5" s="35">
        <v>50</v>
      </c>
      <c r="C5" s="36">
        <v>91</v>
      </c>
      <c r="D5" s="37">
        <f t="shared" si="0"/>
        <v>4550</v>
      </c>
    </row>
    <row r="6" spans="2:4" ht="29.25" customHeight="1" x14ac:dyDescent="0.2">
      <c r="B6" s="35">
        <v>10</v>
      </c>
      <c r="C6" s="36">
        <v>2</v>
      </c>
      <c r="D6" s="37">
        <f t="shared" si="0"/>
        <v>20</v>
      </c>
    </row>
    <row r="7" spans="2:4" ht="29.25" customHeight="1" x14ac:dyDescent="0.2">
      <c r="B7" s="35">
        <v>1</v>
      </c>
      <c r="C7" s="36">
        <v>4</v>
      </c>
      <c r="D7" s="37">
        <f t="shared" si="0"/>
        <v>4</v>
      </c>
    </row>
    <row r="8" spans="2:4" ht="29.25" customHeight="1" x14ac:dyDescent="0.2">
      <c r="B8" s="35">
        <v>0.5</v>
      </c>
      <c r="C8" s="36">
        <v>1</v>
      </c>
      <c r="D8" s="37">
        <f t="shared" si="0"/>
        <v>0.5</v>
      </c>
    </row>
    <row r="9" spans="2:4" ht="29.25" customHeight="1" x14ac:dyDescent="0.2">
      <c r="B9" s="35">
        <v>0.3</v>
      </c>
      <c r="C9" s="36">
        <v>1</v>
      </c>
      <c r="D9" s="37">
        <f t="shared" si="0"/>
        <v>0.3</v>
      </c>
    </row>
    <row r="10" spans="2:4" ht="29.25" customHeight="1" x14ac:dyDescent="0.2">
      <c r="B10" s="35">
        <v>0.04</v>
      </c>
      <c r="C10" s="36">
        <v>1</v>
      </c>
      <c r="D10" s="37">
        <f t="shared" si="0"/>
        <v>0.04</v>
      </c>
    </row>
    <row r="11" spans="2:4" ht="29.25" customHeight="1" x14ac:dyDescent="0.2">
      <c r="B11" s="38" t="s">
        <v>2</v>
      </c>
      <c r="C11" s="39"/>
      <c r="D11" s="34">
        <f>SUM(D4:D10)</f>
        <v>22874.84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Appearance Fees</vt:lpstr>
      <vt:lpstr>Allowance for Volunteers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2013-08-13T08:33:18Z</cp:lastPrinted>
  <dcterms:created xsi:type="dcterms:W3CDTF">2013-08-06T07:15:22Z</dcterms:created>
  <dcterms:modified xsi:type="dcterms:W3CDTF">2013-09-03T07:35:14Z</dcterms:modified>
</cp:coreProperties>
</file>