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65" windowWidth="19440" windowHeight="9915"/>
  </bookViews>
  <sheets>
    <sheet name="P&amp;L" sheetId="1" r:id="rId1"/>
    <sheet name="BS" sheetId="2" r:id="rId2"/>
  </sheets>
  <definedNames>
    <definedName name="_xlnm.Print_Area" localSheetId="1">BS!$A$1:$I$50</definedName>
    <definedName name="_xlnm.Print_Area" localSheetId="0">'P&amp;L'!$A$1:$J$49</definedName>
  </definedNames>
  <calcPr calcId="145621"/>
</workbook>
</file>

<file path=xl/calcChain.xml><?xml version="1.0" encoding="utf-8"?>
<calcChain xmlns="http://schemas.openxmlformats.org/spreadsheetml/2006/main">
  <c r="D32" i="2" l="1"/>
  <c r="E32" i="2" s="1"/>
  <c r="F32" i="2" s="1"/>
  <c r="C32" i="2"/>
  <c r="F31" i="2"/>
  <c r="E31" i="2"/>
  <c r="E30" i="2"/>
  <c r="F30" i="2" s="1"/>
  <c r="F25" i="2"/>
  <c r="D22" i="2"/>
  <c r="E22" i="2" s="1"/>
  <c r="F22" i="2" s="1"/>
  <c r="C22" i="2"/>
  <c r="E21" i="2"/>
  <c r="F21" i="2" s="1"/>
  <c r="E20" i="2"/>
  <c r="F20" i="2" s="1"/>
  <c r="E16" i="2"/>
  <c r="F16" i="2" s="1"/>
  <c r="E15" i="2"/>
  <c r="F15" i="2" s="1"/>
  <c r="D14" i="2"/>
  <c r="E14" i="2" s="1"/>
  <c r="F14" i="2" s="1"/>
  <c r="C14" i="2"/>
  <c r="C17" i="2" s="1"/>
  <c r="C24" i="2" s="1"/>
  <c r="E13" i="2"/>
  <c r="F13" i="2" s="1"/>
  <c r="E12" i="2"/>
  <c r="F12" i="2" s="1"/>
  <c r="D9" i="2"/>
  <c r="C9" i="2"/>
  <c r="E8" i="2"/>
  <c r="F8" i="2" s="1"/>
  <c r="E19" i="1"/>
  <c r="F19" i="1" s="1"/>
  <c r="G19" i="1" s="1"/>
  <c r="E15" i="1"/>
  <c r="F15" i="1" s="1"/>
  <c r="G15" i="1" s="1"/>
  <c r="F13" i="1"/>
  <c r="G13" i="1" s="1"/>
  <c r="E13" i="1"/>
  <c r="E11" i="1"/>
  <c r="F11" i="1" s="1"/>
  <c r="G11" i="1" s="1"/>
  <c r="D9" i="1"/>
  <c r="D17" i="1" s="1"/>
  <c r="C9" i="1"/>
  <c r="C17" i="1" s="1"/>
  <c r="C21" i="1" s="1"/>
  <c r="C23" i="1" s="1"/>
  <c r="E7" i="1"/>
  <c r="F7" i="1" s="1"/>
  <c r="G7" i="1" s="1"/>
  <c r="C26" i="2" l="1"/>
  <c r="C33" i="2" s="1"/>
  <c r="D17" i="2"/>
  <c r="E9" i="2"/>
  <c r="F9" i="2" s="1"/>
  <c r="E17" i="1"/>
  <c r="F17" i="1" s="1"/>
  <c r="G17" i="1" s="1"/>
  <c r="D21" i="1"/>
  <c r="E9" i="1"/>
  <c r="F9" i="1" s="1"/>
  <c r="G9" i="1" s="1"/>
  <c r="E17" i="2" l="1"/>
  <c r="F17" i="2" s="1"/>
  <c r="D24" i="2"/>
  <c r="D23" i="1"/>
  <c r="E23" i="1" s="1"/>
  <c r="F23" i="1" s="1"/>
  <c r="G23" i="1" s="1"/>
  <c r="E21" i="1"/>
  <c r="F21" i="1" s="1"/>
  <c r="G21" i="1" s="1"/>
  <c r="E24" i="2" l="1"/>
  <c r="F24" i="2" s="1"/>
  <c r="D26" i="2"/>
  <c r="D33" i="2" l="1"/>
  <c r="E26" i="2"/>
  <c r="F26" i="2" s="1"/>
</calcChain>
</file>

<file path=xl/sharedStrings.xml><?xml version="1.0" encoding="utf-8"?>
<sst xmlns="http://schemas.openxmlformats.org/spreadsheetml/2006/main" count="87" uniqueCount="60">
  <si>
    <t>PENANG GLOBAL TOURISM SDN BHD</t>
  </si>
  <si>
    <t>YEAR ENDED 31 DECEMBER 2013</t>
  </si>
  <si>
    <t>POST INCOME STATEMENT REVIEW</t>
  </si>
  <si>
    <t>March 2014</t>
  </si>
  <si>
    <t>Extrapolated</t>
  </si>
  <si>
    <t xml:space="preserve">Change </t>
  </si>
  <si>
    <t>% Change</t>
  </si>
  <si>
    <t>RM</t>
  </si>
  <si>
    <t>to 12 months</t>
  </si>
  <si>
    <t>Funds from State Government</t>
  </si>
  <si>
    <t>NB1</t>
  </si>
  <si>
    <t>Operating Expenses</t>
  </si>
  <si>
    <t>NB2</t>
  </si>
  <si>
    <t>Administrative Expenses</t>
  </si>
  <si>
    <t>NB3</t>
  </si>
  <si>
    <t>Other income</t>
  </si>
  <si>
    <t>NB4</t>
  </si>
  <si>
    <t>Surplus/(deficit) of income over expenditure before taxation</t>
  </si>
  <si>
    <t>Taxation</t>
  </si>
  <si>
    <t>Surplus/(deficit) of income over expenditure after taxation</t>
  </si>
  <si>
    <t>Net Profit %</t>
  </si>
  <si>
    <t>Fund from State Government</t>
  </si>
  <si>
    <t>Other Income</t>
  </si>
  <si>
    <t>POST BALANCE SHEET REVIEW</t>
  </si>
  <si>
    <t>Change</t>
  </si>
  <si>
    <t>Fixed Assets</t>
  </si>
  <si>
    <t>Property, plant and Equipment</t>
  </si>
  <si>
    <t>Current Assets</t>
  </si>
  <si>
    <t>Trede Receivables</t>
  </si>
  <si>
    <t>Other Receivables</t>
  </si>
  <si>
    <t>Total Receivables</t>
  </si>
  <si>
    <t>Cash and cash equivalents</t>
  </si>
  <si>
    <t>Tax recoverable</t>
  </si>
  <si>
    <t>Creditors due &lt; 1 year</t>
  </si>
  <si>
    <t>Other payables</t>
  </si>
  <si>
    <t>Due to a related company</t>
  </si>
  <si>
    <t>Net current assets</t>
  </si>
  <si>
    <t>Net Assets</t>
  </si>
  <si>
    <t>Shareholders' Equity</t>
  </si>
  <si>
    <t>Called up share capital</t>
  </si>
  <si>
    <t>Income Statement Reserve</t>
  </si>
  <si>
    <t xml:space="preserve">As per client, instead of RM4,000,000, the total allocation fund from State Government for year 2014 is expected to be </t>
  </si>
  <si>
    <t>Due to related company</t>
  </si>
  <si>
    <t xml:space="preserve">As per client, no payment has been made by other receivables up to March 2014. </t>
  </si>
  <si>
    <t xml:space="preserve">The decrease in cash and cash equivalents is due to the payment of expenses incurred during Jan-March using the </t>
  </si>
  <si>
    <t>cash in bank.</t>
  </si>
  <si>
    <t xml:space="preserve">RM5,861,330 as according to PGT's 2014 budget. </t>
  </si>
  <si>
    <t xml:space="preserve">operating expenses of the company. </t>
  </si>
  <si>
    <t xml:space="preserve">The decrease is mainly due to the decrease in headcount and the use of fax and email to deliver documents, thus reducing the </t>
  </si>
  <si>
    <t xml:space="preserve">postage and courier fee. </t>
  </si>
  <si>
    <t xml:space="preserve">external factors such as economic and demographic. Hence, the extrapolated operating expenses is not reflective of the annual </t>
  </si>
  <si>
    <t xml:space="preserve">Based on our understanding of the Company's business nature, there is no defining trend of expenses. Rather, it depends upon the </t>
  </si>
  <si>
    <t xml:space="preserve">As per nature of the Company's business, the other income which comes from the sales of souvenirs of events held by PGT is </t>
  </si>
  <si>
    <t>dependent on the event to be held in that year. The event varies in each year. Thus, the extrapolated other income is not reflective</t>
  </si>
  <si>
    <t xml:space="preserve">of the annual other income of the company. </t>
  </si>
  <si>
    <t xml:space="preserve">No accruals has been made to related company up to March 2014. </t>
  </si>
  <si>
    <t xml:space="preserve">The decrease is because of more accurals to be incurred in the second half year of 2014. </t>
  </si>
  <si>
    <t>As according to  PGT's 2014 budget, administrative expenses will be increased due to hire more headcount for the company</t>
  </si>
  <si>
    <t>Other income will be generated from sales of souvenirs at our Tourist Information Centre. It will depend on the number of tourist walk in to our TIC</t>
  </si>
  <si>
    <t>The decrease is because of accrued payment has been made during jan -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</si>
</sst>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&quot; &quot;* #,##0_);_(&quot; &quot;* \(#,##0\);_(&quot; &quot;* &quot;-&quot;??_);_(@_)"/>
    <numFmt numFmtId="166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000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EYInterstate Light"/>
    </font>
    <font>
      <sz val="12"/>
      <name val="EYInterstate Light"/>
    </font>
    <font>
      <b/>
      <sz val="12"/>
      <color rgb="FFFF0000"/>
      <name val="EYInterstate Light"/>
    </font>
    <font>
      <sz val="12"/>
      <color theme="1"/>
      <name val="EYInterstate Light"/>
    </font>
    <font>
      <sz val="12"/>
      <name val="宋体"/>
      <charset val="134"/>
    </font>
    <font>
      <i/>
      <sz val="12"/>
      <name val="EYInterstate Light"/>
    </font>
    <font>
      <sz val="12"/>
      <color theme="0"/>
      <name val="EYInterstate Light"/>
    </font>
    <font>
      <b/>
      <sz val="12"/>
      <color theme="0"/>
      <name val="EYInterstate Light"/>
    </font>
    <font>
      <sz val="12"/>
      <color rgb="FFFF0000"/>
      <name val="EYInterstate Light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38" fontId="4" fillId="0" borderId="0"/>
    <xf numFmtId="0" fontId="5" fillId="0" borderId="0">
      <alignment vertical="top"/>
    </xf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85">
    <xf numFmtId="0" fontId="0" fillId="0" borderId="0" xfId="0"/>
    <xf numFmtId="9" fontId="9" fillId="0" borderId="0" xfId="7" applyFont="1" applyAlignment="1">
      <alignment horizontal="center"/>
    </xf>
    <xf numFmtId="166" fontId="9" fillId="0" borderId="12" xfId="2" applyNumberFormat="1" applyFont="1" applyBorder="1"/>
    <xf numFmtId="9" fontId="9" fillId="0" borderId="4" xfId="7" applyFont="1" applyBorder="1" applyAlignment="1">
      <alignment horizontal="center"/>
    </xf>
    <xf numFmtId="9" fontId="9" fillId="0" borderId="3" xfId="7" applyFont="1" applyBorder="1" applyAlignment="1">
      <alignment horizontal="center"/>
    </xf>
    <xf numFmtId="0" fontId="1" fillId="0" borderId="0" xfId="1"/>
    <xf numFmtId="0" fontId="9" fillId="0" borderId="0" xfId="1" applyFont="1"/>
    <xf numFmtId="166" fontId="9" fillId="0" borderId="0" xfId="2" applyNumberFormat="1" applyFont="1"/>
    <xf numFmtId="166" fontId="9" fillId="0" borderId="2" xfId="2" applyNumberFormat="1" applyFont="1" applyBorder="1"/>
    <xf numFmtId="9" fontId="9" fillId="0" borderId="0" xfId="7" applyFont="1"/>
    <xf numFmtId="9" fontId="9" fillId="0" borderId="3" xfId="7" applyFont="1" applyBorder="1"/>
    <xf numFmtId="166" fontId="9" fillId="0" borderId="10" xfId="2" applyNumberFormat="1" applyFont="1" applyBorder="1"/>
    <xf numFmtId="49" fontId="6" fillId="0" borderId="0" xfId="0" applyNumberFormat="1" applyFont="1" applyBorder="1" applyAlignment="1">
      <alignment horizontal="left"/>
    </xf>
    <xf numFmtId="0" fontId="7" fillId="0" borderId="0" xfId="0" applyFont="1"/>
    <xf numFmtId="0" fontId="7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right" vertical="top"/>
      <protection locked="0"/>
    </xf>
    <xf numFmtId="0" fontId="8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10" fontId="7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9" fillId="0" borderId="0" xfId="0" applyFont="1"/>
    <xf numFmtId="0" fontId="12" fillId="2" borderId="0" xfId="0" applyFont="1" applyFill="1" applyAlignment="1">
      <alignment horizontal="center"/>
    </xf>
    <xf numFmtId="17" fontId="12" fillId="2" borderId="0" xfId="0" quotePrefix="1" applyNumberFormat="1" applyFont="1" applyFill="1" applyAlignment="1">
      <alignment horizontal="center"/>
    </xf>
    <xf numFmtId="0" fontId="7" fillId="0" borderId="5" xfId="0" applyFont="1" applyBorder="1" applyProtection="1"/>
    <xf numFmtId="165" fontId="7" fillId="0" borderId="5" xfId="0" applyNumberFormat="1" applyFont="1" applyFill="1" applyBorder="1" applyAlignment="1" applyProtection="1">
      <alignment horizontal="right"/>
      <protection locked="0"/>
    </xf>
    <xf numFmtId="166" fontId="9" fillId="0" borderId="0" xfId="0" applyNumberFormat="1" applyFont="1"/>
    <xf numFmtId="166" fontId="9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center"/>
    </xf>
    <xf numFmtId="165" fontId="7" fillId="0" borderId="6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7" fillId="0" borderId="7" xfId="0" applyFont="1" applyBorder="1" applyProtection="1"/>
    <xf numFmtId="165" fontId="7" fillId="0" borderId="1" xfId="0" applyNumberFormat="1" applyFont="1" applyFill="1" applyBorder="1" applyAlignment="1">
      <alignment horizontal="right"/>
    </xf>
    <xf numFmtId="166" fontId="9" fillId="0" borderId="2" xfId="0" applyNumberFormat="1" applyFont="1" applyBorder="1"/>
    <xf numFmtId="166" fontId="9" fillId="0" borderId="2" xfId="0" applyNumberFormat="1" applyFont="1" applyBorder="1" applyAlignment="1">
      <alignment horizontal="center"/>
    </xf>
    <xf numFmtId="165" fontId="7" fillId="0" borderId="8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41" fontId="9" fillId="0" borderId="0" xfId="0" applyNumberFormat="1" applyFont="1"/>
    <xf numFmtId="41" fontId="9" fillId="0" borderId="0" xfId="0" applyNumberFormat="1" applyFont="1" applyAlignment="1">
      <alignment horizontal="center"/>
    </xf>
    <xf numFmtId="165" fontId="7" fillId="0" borderId="6" xfId="0" applyNumberFormat="1" applyFont="1" applyFill="1" applyBorder="1" applyAlignment="1" applyProtection="1">
      <alignment horizontal="right"/>
    </xf>
    <xf numFmtId="0" fontId="7" fillId="0" borderId="7" xfId="0" applyFont="1" applyBorder="1" applyAlignment="1" applyProtection="1">
      <alignment horizontal="left" wrapText="1"/>
    </xf>
    <xf numFmtId="165" fontId="7" fillId="0" borderId="11" xfId="0" applyNumberFormat="1" applyFont="1" applyFill="1" applyBorder="1" applyAlignment="1">
      <alignment horizontal="right"/>
    </xf>
    <xf numFmtId="165" fontId="7" fillId="0" borderId="14" xfId="0" applyNumberFormat="1" applyFont="1" applyFill="1" applyBorder="1" applyAlignment="1" applyProtection="1">
      <alignment horizontal="right"/>
    </xf>
    <xf numFmtId="0" fontId="7" fillId="0" borderId="7" xfId="0" applyFont="1" applyBorder="1" applyAlignment="1" applyProtection="1">
      <alignment wrapText="1"/>
    </xf>
    <xf numFmtId="165" fontId="7" fillId="0" borderId="13" xfId="0" applyNumberFormat="1" applyFont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6" fillId="0" borderId="5" xfId="0" applyFont="1" applyBorder="1" applyProtection="1"/>
    <xf numFmtId="164" fontId="7" fillId="0" borderId="5" xfId="0" applyNumberFormat="1" applyFont="1" applyFill="1" applyBorder="1" applyAlignment="1">
      <alignment horizontal="right"/>
    </xf>
    <xf numFmtId="9" fontId="9" fillId="0" borderId="0" xfId="0" applyNumberFormat="1" applyFont="1" applyAlignment="1">
      <alignment horizontal="center"/>
    </xf>
    <xf numFmtId="0" fontId="8" fillId="0" borderId="0" xfId="0" applyFont="1"/>
    <xf numFmtId="49" fontId="6" fillId="0" borderId="0" xfId="0" applyNumberFormat="1" applyFont="1" applyBorder="1" applyAlignment="1" applyProtection="1">
      <alignment vertical="top"/>
      <protection locked="0"/>
    </xf>
    <xf numFmtId="41" fontId="8" fillId="0" borderId="0" xfId="0" applyNumberFormat="1" applyFont="1" applyBorder="1" applyAlignment="1" applyProtection="1">
      <alignment horizontal="center" vertical="top"/>
      <protection locked="0"/>
    </xf>
    <xf numFmtId="41" fontId="7" fillId="0" borderId="0" xfId="0" applyNumberFormat="1" applyFont="1" applyBorder="1" applyAlignment="1" applyProtection="1">
      <alignment vertical="top" wrapText="1"/>
      <protection locked="0"/>
    </xf>
    <xf numFmtId="0" fontId="6" fillId="0" borderId="0" xfId="0" applyFont="1" applyProtection="1"/>
    <xf numFmtId="41" fontId="7" fillId="0" borderId="0" xfId="0" applyNumberFormat="1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2" fillId="2" borderId="0" xfId="0" applyFont="1" applyFill="1"/>
    <xf numFmtId="0" fontId="13" fillId="2" borderId="0" xfId="0" applyFont="1" applyFill="1" applyBorder="1" applyAlignment="1" applyProtection="1">
      <alignment horizontal="center"/>
      <protection locked="0"/>
    </xf>
    <xf numFmtId="0" fontId="12" fillId="2" borderId="0" xfId="0" quotePrefix="1" applyFont="1" applyFill="1" applyAlignment="1">
      <alignment horizontal="center"/>
    </xf>
    <xf numFmtId="41" fontId="12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165" fontId="13" fillId="2" borderId="0" xfId="0" applyNumberFormat="1" applyFont="1" applyFill="1" applyBorder="1" applyAlignment="1" applyProtection="1">
      <alignment horizontal="center"/>
      <protection locked="0"/>
    </xf>
    <xf numFmtId="0" fontId="6" fillId="0" borderId="5" xfId="0" applyFont="1" applyBorder="1"/>
    <xf numFmtId="165" fontId="7" fillId="0" borderId="5" xfId="0" applyNumberFormat="1" applyFont="1" applyBorder="1" applyAlignment="1" applyProtection="1">
      <alignment horizontal="right"/>
    </xf>
    <xf numFmtId="0" fontId="7" fillId="0" borderId="5" xfId="0" applyFont="1" applyBorder="1"/>
    <xf numFmtId="165" fontId="7" fillId="0" borderId="6" xfId="0" applyNumberFormat="1" applyFont="1" applyBorder="1" applyAlignment="1" applyProtection="1">
      <alignment horizontal="right"/>
      <protection locked="0"/>
    </xf>
    <xf numFmtId="0" fontId="7" fillId="0" borderId="7" xfId="0" applyFont="1" applyBorder="1"/>
    <xf numFmtId="165" fontId="7" fillId="0" borderId="15" xfId="0" applyNumberFormat="1" applyFont="1" applyBorder="1" applyAlignment="1">
      <alignment horizontal="right"/>
    </xf>
    <xf numFmtId="41" fontId="9" fillId="0" borderId="2" xfId="0" applyNumberFormat="1" applyFont="1" applyBorder="1"/>
    <xf numFmtId="165" fontId="7" fillId="0" borderId="11" xfId="0" applyNumberFormat="1" applyFont="1" applyBorder="1" applyAlignment="1" applyProtection="1">
      <alignment horizontal="right"/>
    </xf>
    <xf numFmtId="165" fontId="7" fillId="0" borderId="5" xfId="0" applyNumberFormat="1" applyFont="1" applyBorder="1" applyAlignment="1" applyProtection="1">
      <alignment horizontal="right"/>
      <protection locked="0"/>
    </xf>
    <xf numFmtId="0" fontId="6" fillId="0" borderId="7" xfId="0" applyFont="1" applyBorder="1"/>
    <xf numFmtId="165" fontId="7" fillId="0" borderId="11" xfId="0" applyNumberFormat="1" applyFont="1" applyBorder="1" applyAlignment="1" applyProtection="1">
      <alignment horizontal="right"/>
      <protection locked="0"/>
    </xf>
    <xf numFmtId="165" fontId="7" fillId="0" borderId="11" xfId="0" applyNumberFormat="1" applyFont="1" applyBorder="1" applyAlignment="1">
      <alignment horizontal="right"/>
    </xf>
    <xf numFmtId="165" fontId="7" fillId="0" borderId="5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9" fillId="0" borderId="0" xfId="0" applyNumberFormat="1" applyFont="1"/>
    <xf numFmtId="41" fontId="7" fillId="0" borderId="0" xfId="0" applyNumberFormat="1" applyFont="1" applyAlignment="1">
      <alignment horizontal="right"/>
    </xf>
    <xf numFmtId="0" fontId="14" fillId="0" borderId="0" xfId="0" applyFont="1"/>
  </cellXfs>
  <cellStyles count="9">
    <cellStyle name="Comma 2" xfId="8"/>
    <cellStyle name="Comma 3" xfId="2"/>
    <cellStyle name="Custom - Style8" xfId="5"/>
    <cellStyle name="Normal" xfId="0" builtinId="0"/>
    <cellStyle name="Normal 2" xfId="6"/>
    <cellStyle name="Normal 3" xfId="3"/>
    <cellStyle name="Normal 4" xfId="4"/>
    <cellStyle name="Normal 5" xfId="1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48"/>
  <sheetViews>
    <sheetView tabSelected="1" view="pageBreakPreview" zoomScaleNormal="100" zoomScaleSheetLayoutView="100" workbookViewId="0">
      <selection activeCell="D40" sqref="D40"/>
    </sheetView>
  </sheetViews>
  <sheetFormatPr defaultRowHeight="15"/>
  <cols>
    <col min="2" max="2" width="33.5703125" bestFit="1" customWidth="1"/>
    <col min="3" max="3" width="16" bestFit="1" customWidth="1"/>
    <col min="4" max="4" width="14.5703125" bestFit="1" customWidth="1"/>
    <col min="5" max="6" width="15.42578125" bestFit="1" customWidth="1"/>
    <col min="7" max="7" width="11.140625" bestFit="1" customWidth="1"/>
    <col min="10" max="10" width="11" bestFit="1" customWidth="1"/>
    <col min="11" max="11" width="4.7109375" customWidth="1"/>
  </cols>
  <sheetData>
    <row r="1" spans="1:8" ht="15.75">
      <c r="A1" s="12" t="s">
        <v>0</v>
      </c>
      <c r="B1" s="13"/>
      <c r="C1" s="14"/>
      <c r="D1" s="14"/>
      <c r="E1" s="14"/>
      <c r="F1" s="15"/>
      <c r="G1" s="16"/>
      <c r="H1" s="13"/>
    </row>
    <row r="2" spans="1:8" ht="15.75">
      <c r="A2" s="12" t="s">
        <v>1</v>
      </c>
      <c r="B2" s="13"/>
      <c r="C2" s="14"/>
      <c r="D2" s="14"/>
      <c r="E2" s="14"/>
      <c r="F2" s="15"/>
      <c r="G2" s="17"/>
      <c r="H2" s="13"/>
    </row>
    <row r="3" spans="1:8" ht="15.75">
      <c r="A3" s="18" t="s">
        <v>2</v>
      </c>
      <c r="B3" s="13"/>
      <c r="C3" s="19"/>
      <c r="D3" s="13"/>
      <c r="E3" s="19"/>
      <c r="F3" s="19"/>
      <c r="G3" s="20"/>
      <c r="H3" s="13"/>
    </row>
    <row r="4" spans="1:8" ht="15.75">
      <c r="A4" s="18"/>
      <c r="B4" s="13"/>
      <c r="C4" s="19"/>
      <c r="D4" s="21"/>
      <c r="E4" s="19"/>
      <c r="F4" s="19"/>
      <c r="G4" s="20"/>
      <c r="H4" s="13"/>
    </row>
    <row r="5" spans="1:8" ht="15.75">
      <c r="A5" s="18"/>
      <c r="B5" s="22"/>
      <c r="C5" s="23">
        <v>2013</v>
      </c>
      <c r="D5" s="24" t="s">
        <v>3</v>
      </c>
      <c r="E5" s="23" t="s">
        <v>4</v>
      </c>
      <c r="F5" s="23" t="s">
        <v>5</v>
      </c>
      <c r="G5" s="23" t="s">
        <v>6</v>
      </c>
      <c r="H5" s="22"/>
    </row>
    <row r="6" spans="1:8" ht="15.75">
      <c r="A6" s="18"/>
      <c r="B6" s="22"/>
      <c r="C6" s="23" t="s">
        <v>7</v>
      </c>
      <c r="D6" s="24" t="s">
        <v>7</v>
      </c>
      <c r="E6" s="23" t="s">
        <v>8</v>
      </c>
      <c r="F6" s="23" t="s">
        <v>7</v>
      </c>
      <c r="G6" s="23"/>
      <c r="H6" s="22"/>
    </row>
    <row r="7" spans="1:8" ht="15.75">
      <c r="A7" s="13"/>
      <c r="B7" s="25" t="s">
        <v>9</v>
      </c>
      <c r="C7" s="26">
        <v>7420000</v>
      </c>
      <c r="D7" s="7">
        <v>1000000</v>
      </c>
      <c r="E7" s="27">
        <f>D7/3*12</f>
        <v>4000000</v>
      </c>
      <c r="F7" s="28">
        <f>E7-C7</f>
        <v>-3420000</v>
      </c>
      <c r="G7" s="1">
        <f>F7/C7</f>
        <v>-0.46091644204851751</v>
      </c>
      <c r="H7" s="29" t="s">
        <v>10</v>
      </c>
    </row>
    <row r="8" spans="1:8" ht="16.5" thickBot="1">
      <c r="A8" s="13"/>
      <c r="B8" s="25"/>
      <c r="C8" s="30"/>
      <c r="D8" s="2"/>
      <c r="E8" s="31"/>
      <c r="F8" s="32"/>
      <c r="G8" s="3"/>
      <c r="H8" s="22"/>
    </row>
    <row r="9" spans="1:8" ht="16.5" thickBot="1">
      <c r="A9" s="13"/>
      <c r="B9" s="33"/>
      <c r="C9" s="34">
        <f>C7</f>
        <v>7420000</v>
      </c>
      <c r="D9" s="8">
        <f>SUM(D7:D8)</f>
        <v>1000000</v>
      </c>
      <c r="E9" s="35">
        <f>D9/3*12</f>
        <v>4000000</v>
      </c>
      <c r="F9" s="36">
        <f>E9-C9</f>
        <v>-3420000</v>
      </c>
      <c r="G9" s="4">
        <f>F9/C9</f>
        <v>-0.46091644204851751</v>
      </c>
      <c r="H9" s="22"/>
    </row>
    <row r="10" spans="1:8" ht="15.75">
      <c r="A10" s="13"/>
      <c r="B10" s="33"/>
      <c r="C10" s="37"/>
      <c r="D10" s="22"/>
      <c r="E10" s="22"/>
      <c r="F10" s="38"/>
      <c r="G10" s="1"/>
      <c r="H10" s="22"/>
    </row>
    <row r="11" spans="1:8" ht="15.75">
      <c r="A11" s="13"/>
      <c r="B11" s="25" t="s">
        <v>11</v>
      </c>
      <c r="C11" s="26">
        <v>-5852166</v>
      </c>
      <c r="D11" s="39">
        <v>-800166</v>
      </c>
      <c r="E11" s="39">
        <f>D11/3*12</f>
        <v>-3200664</v>
      </c>
      <c r="F11" s="40">
        <f>E11-C11</f>
        <v>2651502</v>
      </c>
      <c r="G11" s="1">
        <f>F11/C11</f>
        <v>-0.4530804491875316</v>
      </c>
      <c r="H11" s="29" t="s">
        <v>12</v>
      </c>
    </row>
    <row r="12" spans="1:8" ht="15.75">
      <c r="A12" s="13"/>
      <c r="B12" s="25"/>
      <c r="C12" s="26"/>
      <c r="D12" s="39"/>
      <c r="E12" s="22"/>
      <c r="F12" s="38"/>
      <c r="G12" s="1"/>
      <c r="H12" s="22"/>
    </row>
    <row r="13" spans="1:8" ht="15.75">
      <c r="A13" s="13"/>
      <c r="B13" s="25" t="s">
        <v>13</v>
      </c>
      <c r="C13" s="26">
        <v>-1311966</v>
      </c>
      <c r="D13" s="39">
        <v>-300031</v>
      </c>
      <c r="E13" s="39">
        <f>D13/3*12</f>
        <v>-1200124</v>
      </c>
      <c r="F13" s="40">
        <f>E13-C13</f>
        <v>111842</v>
      </c>
      <c r="G13" s="1">
        <f>F13/C13</f>
        <v>-8.5247635990566825E-2</v>
      </c>
      <c r="H13" s="29" t="s">
        <v>14</v>
      </c>
    </row>
    <row r="14" spans="1:8" ht="15.75">
      <c r="A14" s="13"/>
      <c r="B14" s="25"/>
      <c r="C14" s="26"/>
      <c r="D14" s="39"/>
      <c r="E14" s="22"/>
      <c r="F14" s="38"/>
      <c r="G14" s="1"/>
      <c r="H14" s="22"/>
    </row>
    <row r="15" spans="1:8" ht="15.75">
      <c r="A15" s="13"/>
      <c r="B15" s="25" t="s">
        <v>15</v>
      </c>
      <c r="C15" s="26">
        <v>18225</v>
      </c>
      <c r="D15" s="39">
        <v>3724</v>
      </c>
      <c r="E15" s="39">
        <f>D15/3*12</f>
        <v>14896</v>
      </c>
      <c r="F15" s="40">
        <f>E15-C15</f>
        <v>-3329</v>
      </c>
      <c r="G15" s="1">
        <f>F15/C15</f>
        <v>-0.18266117969821674</v>
      </c>
      <c r="H15" s="29" t="s">
        <v>16</v>
      </c>
    </row>
    <row r="16" spans="1:8" ht="16.5" thickBot="1">
      <c r="A16" s="13"/>
      <c r="B16" s="25"/>
      <c r="C16" s="41"/>
      <c r="D16" s="22"/>
      <c r="E16" s="22"/>
      <c r="F16" s="38"/>
      <c r="G16" s="1"/>
      <c r="H16" s="22"/>
    </row>
    <row r="17" spans="1:8" ht="31.5" thickBot="1">
      <c r="A17" s="13"/>
      <c r="B17" s="42" t="s">
        <v>17</v>
      </c>
      <c r="C17" s="34">
        <f>C9+C11+C13+C15</f>
        <v>274093</v>
      </c>
      <c r="D17" s="35">
        <f>SUM(D9:D16)</f>
        <v>-96473</v>
      </c>
      <c r="E17" s="35">
        <f>D17/3*12</f>
        <v>-385892</v>
      </c>
      <c r="F17" s="36">
        <f>E17-C17</f>
        <v>-659985</v>
      </c>
      <c r="G17" s="4">
        <f>F17/C17</f>
        <v>-2.4078871040121417</v>
      </c>
      <c r="H17" s="22"/>
    </row>
    <row r="18" spans="1:8" ht="15.75">
      <c r="A18" s="13"/>
      <c r="B18" s="25"/>
      <c r="C18" s="43"/>
      <c r="D18" s="22"/>
      <c r="E18" s="22"/>
      <c r="F18" s="38"/>
      <c r="G18" s="1"/>
      <c r="H18" s="22"/>
    </row>
    <row r="19" spans="1:8" ht="15.75">
      <c r="A19" s="13"/>
      <c r="B19" s="25" t="s">
        <v>18</v>
      </c>
      <c r="C19" s="26">
        <v>88</v>
      </c>
      <c r="D19" s="39">
        <v>0</v>
      </c>
      <c r="E19" s="39">
        <f>D19/3*12</f>
        <v>0</v>
      </c>
      <c r="F19" s="40">
        <f>E19-C19</f>
        <v>-88</v>
      </c>
      <c r="G19" s="1">
        <f>F19/C19</f>
        <v>-1</v>
      </c>
      <c r="H19" s="22"/>
    </row>
    <row r="20" spans="1:8" ht="16.5" thickBot="1">
      <c r="A20" s="13"/>
      <c r="B20" s="25"/>
      <c r="C20" s="44"/>
      <c r="D20" s="31"/>
      <c r="E20" s="31"/>
      <c r="F20" s="32"/>
      <c r="G20" s="3"/>
      <c r="H20" s="22"/>
    </row>
    <row r="21" spans="1:8" ht="31.5" thickBot="1">
      <c r="A21" s="13"/>
      <c r="B21" s="45" t="s">
        <v>19</v>
      </c>
      <c r="C21" s="46">
        <f>C17+C19</f>
        <v>274181</v>
      </c>
      <c r="D21" s="35">
        <f>SUM(D17:D20)</f>
        <v>-96473</v>
      </c>
      <c r="E21" s="35">
        <f>D21/3*12</f>
        <v>-385892</v>
      </c>
      <c r="F21" s="36">
        <f>E21-C21</f>
        <v>-660073</v>
      </c>
      <c r="G21" s="4">
        <f>F21/C21</f>
        <v>-2.407435234388962</v>
      </c>
      <c r="H21" s="47"/>
    </row>
    <row r="22" spans="1:8" ht="15.75">
      <c r="A22" s="13"/>
      <c r="B22" s="25"/>
      <c r="C22" s="43"/>
      <c r="D22" s="22"/>
      <c r="E22" s="22"/>
      <c r="F22" s="38"/>
      <c r="G22" s="38"/>
      <c r="H22" s="22"/>
    </row>
    <row r="23" spans="1:8" ht="15.75">
      <c r="A23" s="13"/>
      <c r="B23" s="48" t="s">
        <v>20</v>
      </c>
      <c r="C23" s="49">
        <f>C21/C9</f>
        <v>3.6951617250673856E-2</v>
      </c>
      <c r="D23" s="49">
        <f>D21/D9</f>
        <v>-9.6473000000000003E-2</v>
      </c>
      <c r="E23" s="9">
        <f>D23/3*12</f>
        <v>-0.38589200000000001</v>
      </c>
      <c r="F23" s="50">
        <f>E23-C23</f>
        <v>-0.42284361725067388</v>
      </c>
      <c r="G23" s="50">
        <f>F23/C23</f>
        <v>-11.443169439166098</v>
      </c>
      <c r="H23" s="22"/>
    </row>
    <row r="24" spans="1:8" ht="15.75">
      <c r="A24" s="13"/>
      <c r="B24" s="22"/>
      <c r="C24" s="22"/>
      <c r="D24" s="22"/>
      <c r="E24" s="22"/>
      <c r="F24" s="22"/>
      <c r="G24" s="22"/>
      <c r="H24" s="22"/>
    </row>
    <row r="25" spans="1:8" ht="15.75">
      <c r="A25" s="13"/>
      <c r="B25" s="22"/>
      <c r="C25" s="22"/>
      <c r="D25" s="22"/>
      <c r="E25" s="22"/>
      <c r="F25" s="22"/>
      <c r="G25" s="22"/>
      <c r="H25" s="22"/>
    </row>
    <row r="26" spans="1:8" ht="15.75">
      <c r="A26" s="13"/>
      <c r="B26" s="22"/>
      <c r="C26" s="22"/>
      <c r="D26" s="22"/>
      <c r="E26" s="22"/>
      <c r="F26" s="22"/>
      <c r="G26" s="22"/>
      <c r="H26" s="22"/>
    </row>
    <row r="27" spans="1:8" ht="15.75">
      <c r="A27" s="13"/>
      <c r="B27" s="22"/>
      <c r="C27" s="22"/>
      <c r="D27" s="22"/>
      <c r="E27" s="22"/>
      <c r="F27" s="22"/>
      <c r="G27" s="22"/>
      <c r="H27" s="22"/>
    </row>
    <row r="28" spans="1:8" ht="15.75">
      <c r="A28" s="29" t="s">
        <v>10</v>
      </c>
      <c r="B28" s="51" t="s">
        <v>21</v>
      </c>
      <c r="C28" s="22"/>
      <c r="D28" s="22"/>
      <c r="E28" s="22"/>
      <c r="F28" s="22"/>
      <c r="G28" s="22"/>
      <c r="H28" s="22"/>
    </row>
    <row r="29" spans="1:8" ht="15.75">
      <c r="A29" s="29"/>
      <c r="B29" s="13" t="s">
        <v>41</v>
      </c>
      <c r="C29" s="22"/>
      <c r="D29" s="22"/>
      <c r="E29" s="22"/>
      <c r="F29" s="22"/>
      <c r="G29" s="22"/>
      <c r="H29" s="22"/>
    </row>
    <row r="30" spans="1:8" ht="15.75">
      <c r="A30" s="29"/>
      <c r="B30" s="13" t="s">
        <v>46</v>
      </c>
      <c r="C30" s="22"/>
      <c r="D30" s="22"/>
      <c r="E30" s="22"/>
      <c r="F30" s="22"/>
      <c r="G30" s="22"/>
      <c r="H30" s="22"/>
    </row>
    <row r="31" spans="1:8" ht="15.75">
      <c r="A31" s="13"/>
      <c r="B31" s="6"/>
      <c r="C31" s="6"/>
      <c r="D31" s="6"/>
      <c r="E31" s="6"/>
      <c r="F31" s="5"/>
      <c r="G31" s="5"/>
      <c r="H31" s="5"/>
    </row>
    <row r="32" spans="1:8" ht="15.75">
      <c r="A32" s="13"/>
      <c r="B32" s="6"/>
      <c r="C32" s="6"/>
      <c r="D32" s="6"/>
      <c r="E32" s="6"/>
      <c r="F32" s="5"/>
      <c r="G32" s="5"/>
      <c r="H32" s="5"/>
    </row>
    <row r="33" spans="1:8" ht="15.75">
      <c r="A33" s="29" t="s">
        <v>12</v>
      </c>
      <c r="B33" s="51" t="s">
        <v>11</v>
      </c>
      <c r="C33" s="22"/>
      <c r="D33" s="22"/>
      <c r="E33" s="22"/>
      <c r="F33" s="19"/>
      <c r="G33" s="20"/>
      <c r="H33" s="13"/>
    </row>
    <row r="34" spans="1:8" ht="15.75">
      <c r="A34" s="13"/>
      <c r="B34" s="22" t="s">
        <v>51</v>
      </c>
      <c r="C34" s="22"/>
      <c r="D34" s="22"/>
      <c r="E34" s="22"/>
      <c r="F34" s="19"/>
      <c r="G34" s="20"/>
      <c r="H34" s="13"/>
    </row>
    <row r="35" spans="1:8" ht="15.75">
      <c r="A35" s="13"/>
      <c r="B35" s="22" t="s">
        <v>50</v>
      </c>
      <c r="C35" s="22"/>
      <c r="D35" s="22"/>
      <c r="E35" s="22"/>
      <c r="F35" s="19"/>
      <c r="G35" s="20"/>
      <c r="H35" s="13"/>
    </row>
    <row r="36" spans="1:8" ht="15.75">
      <c r="A36" s="13"/>
      <c r="B36" s="22" t="s">
        <v>47</v>
      </c>
      <c r="C36" s="22"/>
      <c r="D36" s="22"/>
      <c r="E36" s="22"/>
      <c r="F36" s="19"/>
      <c r="G36" s="20"/>
      <c r="H36" s="13"/>
    </row>
    <row r="37" spans="1:8" ht="15.75">
      <c r="A37" s="13"/>
      <c r="B37" s="22"/>
      <c r="C37" s="22"/>
      <c r="D37" s="22"/>
      <c r="E37" s="22"/>
      <c r="F37" s="19"/>
      <c r="G37" s="20"/>
      <c r="H37" s="13"/>
    </row>
    <row r="38" spans="1:8" ht="15.75">
      <c r="A38" s="13"/>
      <c r="B38" s="22"/>
      <c r="C38" s="22"/>
      <c r="D38" s="22"/>
      <c r="E38" s="22"/>
      <c r="F38" s="19"/>
      <c r="G38" s="20"/>
      <c r="H38" s="13"/>
    </row>
    <row r="39" spans="1:8" ht="15.75">
      <c r="A39" s="29" t="s">
        <v>14</v>
      </c>
      <c r="B39" s="51" t="s">
        <v>13</v>
      </c>
      <c r="C39" s="22"/>
      <c r="D39" s="22"/>
      <c r="E39" s="22"/>
      <c r="F39" s="19"/>
      <c r="G39" s="20"/>
      <c r="H39" s="13"/>
    </row>
    <row r="40" spans="1:8" ht="15.75">
      <c r="A40" s="13"/>
      <c r="B40" s="22" t="s">
        <v>48</v>
      </c>
      <c r="C40" s="22"/>
      <c r="D40" s="22"/>
      <c r="E40" s="22"/>
      <c r="F40" s="19"/>
      <c r="G40" s="20"/>
      <c r="H40" s="13"/>
    </row>
    <row r="41" spans="1:8" ht="15.75">
      <c r="A41" s="13"/>
      <c r="B41" s="22" t="s">
        <v>49</v>
      </c>
      <c r="C41" s="22"/>
      <c r="D41" s="22"/>
      <c r="E41" s="22"/>
      <c r="F41" s="19"/>
      <c r="G41" s="20"/>
      <c r="H41" s="13"/>
    </row>
    <row r="42" spans="1:8" ht="15.75">
      <c r="A42" s="13"/>
      <c r="B42" s="84" t="s">
        <v>57</v>
      </c>
      <c r="C42" s="22"/>
      <c r="D42" s="22"/>
      <c r="E42" s="22"/>
      <c r="F42" s="19"/>
      <c r="G42" s="20"/>
      <c r="H42" s="13"/>
    </row>
    <row r="43" spans="1:8" ht="15.75">
      <c r="A43" s="13"/>
      <c r="B43" s="22"/>
      <c r="C43" s="22"/>
      <c r="D43" s="22"/>
      <c r="E43" s="22"/>
      <c r="F43" s="19"/>
      <c r="G43" s="20"/>
      <c r="H43" s="13"/>
    </row>
    <row r="44" spans="1:8" ht="15.75">
      <c r="A44" s="29" t="s">
        <v>16</v>
      </c>
      <c r="B44" s="51" t="s">
        <v>22</v>
      </c>
      <c r="C44" s="22"/>
      <c r="D44" s="22"/>
      <c r="E44" s="22"/>
      <c r="F44" s="19"/>
      <c r="G44" s="20"/>
      <c r="H44" s="13"/>
    </row>
    <row r="45" spans="1:8" ht="15.75">
      <c r="A45" s="13"/>
      <c r="B45" s="22" t="s">
        <v>52</v>
      </c>
      <c r="C45" s="22"/>
      <c r="D45" s="22"/>
      <c r="E45" s="22"/>
      <c r="F45" s="19"/>
      <c r="G45" s="20"/>
      <c r="H45" s="13"/>
    </row>
    <row r="46" spans="1:8" ht="15.75">
      <c r="A46" s="13"/>
      <c r="B46" s="22" t="s">
        <v>53</v>
      </c>
      <c r="C46" s="22"/>
      <c r="D46" s="22"/>
      <c r="E46" s="22"/>
      <c r="F46" s="19"/>
      <c r="G46" s="20"/>
      <c r="H46" s="13"/>
    </row>
    <row r="47" spans="1:8" ht="15.75">
      <c r="A47" s="13"/>
      <c r="B47" s="22" t="s">
        <v>54</v>
      </c>
      <c r="C47" s="22"/>
      <c r="D47" s="22"/>
      <c r="E47" s="22"/>
      <c r="F47" s="19"/>
      <c r="G47" s="20"/>
      <c r="H47" s="13"/>
    </row>
    <row r="48" spans="1:8" ht="15.75">
      <c r="B48" s="84" t="s">
        <v>58</v>
      </c>
    </row>
  </sheetData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49"/>
  <sheetViews>
    <sheetView view="pageBreakPreview" topLeftCell="A19" zoomScaleNormal="100" zoomScaleSheetLayoutView="100" workbookViewId="0">
      <selection activeCell="B46" sqref="B46"/>
    </sheetView>
  </sheetViews>
  <sheetFormatPr defaultRowHeight="15"/>
  <cols>
    <col min="2" max="2" width="34.28515625" bestFit="1" customWidth="1"/>
    <col min="3" max="3" width="15.140625" bestFit="1" customWidth="1"/>
    <col min="4" max="4" width="14.28515625" bestFit="1" customWidth="1"/>
    <col min="5" max="5" width="18.85546875" bestFit="1" customWidth="1"/>
    <col min="6" max="6" width="11.140625" bestFit="1" customWidth="1"/>
  </cols>
  <sheetData>
    <row r="1" spans="1:7" ht="15.75">
      <c r="A1" s="52" t="s">
        <v>0</v>
      </c>
      <c r="B1" s="13"/>
      <c r="C1" s="14"/>
      <c r="D1" s="14"/>
      <c r="E1" s="53"/>
      <c r="F1" s="13"/>
      <c r="G1" s="13"/>
    </row>
    <row r="2" spans="1:7" ht="15.75">
      <c r="A2" s="12" t="s">
        <v>1</v>
      </c>
      <c r="B2" s="13"/>
      <c r="C2" s="14"/>
      <c r="D2" s="14"/>
      <c r="E2" s="54"/>
      <c r="F2" s="13"/>
      <c r="G2" s="13"/>
    </row>
    <row r="3" spans="1:7" ht="15.75">
      <c r="A3" s="18" t="s">
        <v>23</v>
      </c>
      <c r="B3" s="55"/>
      <c r="C3" s="14"/>
      <c r="D3" s="13"/>
      <c r="E3" s="56"/>
      <c r="F3" s="13"/>
      <c r="G3" s="13"/>
    </row>
    <row r="4" spans="1:7" ht="15.75">
      <c r="A4" s="18"/>
      <c r="B4" s="55"/>
      <c r="C4" s="14"/>
      <c r="D4" s="57"/>
      <c r="E4" s="56"/>
      <c r="F4" s="13"/>
      <c r="G4" s="13"/>
    </row>
    <row r="5" spans="1:7" ht="15.75">
      <c r="A5" s="13"/>
      <c r="B5" s="58"/>
      <c r="C5" s="59">
        <v>2013</v>
      </c>
      <c r="D5" s="60" t="s">
        <v>3</v>
      </c>
      <c r="E5" s="61" t="s">
        <v>24</v>
      </c>
      <c r="F5" s="23" t="s">
        <v>6</v>
      </c>
      <c r="G5" s="22"/>
    </row>
    <row r="6" spans="1:7" ht="15.75">
      <c r="A6" s="62"/>
      <c r="B6" s="58"/>
      <c r="C6" s="63" t="s">
        <v>7</v>
      </c>
      <c r="D6" s="23" t="s">
        <v>7</v>
      </c>
      <c r="E6" s="61" t="s">
        <v>7</v>
      </c>
      <c r="F6" s="23"/>
      <c r="G6" s="22"/>
    </row>
    <row r="7" spans="1:7" ht="15.75">
      <c r="A7" s="62"/>
      <c r="B7" s="64" t="s">
        <v>25</v>
      </c>
      <c r="C7" s="65"/>
      <c r="D7" s="22"/>
      <c r="E7" s="39"/>
      <c r="F7" s="22"/>
      <c r="G7" s="22"/>
    </row>
    <row r="8" spans="1:7" ht="16.5" thickBot="1">
      <c r="A8" s="62"/>
      <c r="B8" s="66" t="s">
        <v>26</v>
      </c>
      <c r="C8" s="67">
        <v>265202</v>
      </c>
      <c r="D8" s="7">
        <v>271703.76</v>
      </c>
      <c r="E8" s="39">
        <f>D8-C8</f>
        <v>6501.7600000000093</v>
      </c>
      <c r="F8" s="9">
        <f>E8/C8</f>
        <v>2.4516255533517883E-2</v>
      </c>
      <c r="G8" s="51"/>
    </row>
    <row r="9" spans="1:7" ht="16.5" thickBot="1">
      <c r="A9" s="62"/>
      <c r="B9" s="68"/>
      <c r="C9" s="69">
        <f>SUM(C8:C8)</f>
        <v>265202</v>
      </c>
      <c r="D9" s="8">
        <f>SUM(D8)</f>
        <v>271703.76</v>
      </c>
      <c r="E9" s="70">
        <f>D9-C9</f>
        <v>6501.7600000000093</v>
      </c>
      <c r="F9" s="10">
        <f>E9/C9</f>
        <v>2.4516255533517883E-2</v>
      </c>
      <c r="G9" s="22"/>
    </row>
    <row r="10" spans="1:7" ht="15.75">
      <c r="A10" s="62"/>
      <c r="B10" s="66"/>
      <c r="C10" s="71"/>
      <c r="D10" s="7"/>
      <c r="E10" s="39"/>
      <c r="F10" s="9"/>
      <c r="G10" s="22"/>
    </row>
    <row r="11" spans="1:7" ht="15.75">
      <c r="A11" s="62"/>
      <c r="B11" s="64" t="s">
        <v>27</v>
      </c>
      <c r="C11" s="65"/>
      <c r="D11" s="7"/>
      <c r="E11" s="39"/>
      <c r="F11" s="9"/>
      <c r="G11" s="22"/>
    </row>
    <row r="12" spans="1:7" ht="15.75">
      <c r="A12" s="62"/>
      <c r="B12" s="66" t="s">
        <v>28</v>
      </c>
      <c r="C12" s="72">
        <v>1024</v>
      </c>
      <c r="D12" s="7">
        <v>5349.2</v>
      </c>
      <c r="E12" s="39">
        <f>D12-C12</f>
        <v>4325.2</v>
      </c>
      <c r="F12" s="9">
        <f t="shared" ref="F12:F17" si="0">E12/C12</f>
        <v>4.2238281249999998</v>
      </c>
      <c r="G12" s="51"/>
    </row>
    <row r="13" spans="1:7" ht="16.5" thickBot="1">
      <c r="A13" s="62"/>
      <c r="B13" s="66" t="s">
        <v>29</v>
      </c>
      <c r="C13" s="67">
        <v>135800</v>
      </c>
      <c r="D13" s="7">
        <v>0</v>
      </c>
      <c r="E13" s="39">
        <f t="shared" ref="E13:E17" si="1">D13-C13</f>
        <v>-135800</v>
      </c>
      <c r="F13" s="9">
        <f t="shared" si="0"/>
        <v>-1</v>
      </c>
      <c r="G13" s="51" t="s">
        <v>10</v>
      </c>
    </row>
    <row r="14" spans="1:7" ht="16.5" thickBot="1">
      <c r="A14" s="62"/>
      <c r="B14" s="73" t="s">
        <v>30</v>
      </c>
      <c r="C14" s="69">
        <f>SUM(C12:C13)</f>
        <v>136824</v>
      </c>
      <c r="D14" s="8">
        <f>SUM(D12:D13)</f>
        <v>5349.2</v>
      </c>
      <c r="E14" s="70">
        <f t="shared" si="1"/>
        <v>-131474.79999999999</v>
      </c>
      <c r="F14" s="10">
        <f t="shared" si="0"/>
        <v>-0.96090451967491075</v>
      </c>
      <c r="G14" s="22"/>
    </row>
    <row r="15" spans="1:7" ht="15.75">
      <c r="A15" s="62"/>
      <c r="B15" s="66" t="s">
        <v>31</v>
      </c>
      <c r="C15" s="74">
        <v>923770</v>
      </c>
      <c r="D15" s="7">
        <v>746553.05</v>
      </c>
      <c r="E15" s="39">
        <f t="shared" si="1"/>
        <v>-177216.94999999995</v>
      </c>
      <c r="F15" s="9">
        <f t="shared" si="0"/>
        <v>-0.19184098855775783</v>
      </c>
      <c r="G15" s="51" t="s">
        <v>12</v>
      </c>
    </row>
    <row r="16" spans="1:7" ht="16.5" thickBot="1">
      <c r="A16" s="62"/>
      <c r="B16" s="66" t="s">
        <v>32</v>
      </c>
      <c r="C16" s="67">
        <v>0</v>
      </c>
      <c r="D16" s="7">
        <v>1500</v>
      </c>
      <c r="E16" s="39">
        <f t="shared" si="1"/>
        <v>1500</v>
      </c>
      <c r="F16" s="9" t="e">
        <f t="shared" si="0"/>
        <v>#DIV/0!</v>
      </c>
      <c r="G16" s="51"/>
    </row>
    <row r="17" spans="1:7" ht="16.5" thickBot="1">
      <c r="A17" s="62"/>
      <c r="B17" s="68"/>
      <c r="C17" s="69">
        <f>SUM(C14:C16)</f>
        <v>1060594</v>
      </c>
      <c r="D17" s="8">
        <f>SUM(D14:D16)</f>
        <v>753402.25</v>
      </c>
      <c r="E17" s="70">
        <f t="shared" si="1"/>
        <v>-307191.75</v>
      </c>
      <c r="F17" s="10">
        <f t="shared" si="0"/>
        <v>-0.28964122934883657</v>
      </c>
      <c r="G17" s="22"/>
    </row>
    <row r="18" spans="1:7" ht="15.75">
      <c r="A18" s="62"/>
      <c r="B18" s="66"/>
      <c r="C18" s="75"/>
      <c r="D18" s="22"/>
      <c r="E18" s="39"/>
      <c r="F18" s="9"/>
      <c r="G18" s="22"/>
    </row>
    <row r="19" spans="1:7" ht="15.75">
      <c r="A19" s="62"/>
      <c r="B19" s="64" t="s">
        <v>33</v>
      </c>
      <c r="C19" s="76"/>
      <c r="D19" s="22"/>
      <c r="E19" s="39"/>
      <c r="F19" s="9"/>
      <c r="G19" s="22"/>
    </row>
    <row r="20" spans="1:7" ht="31.5" customHeight="1">
      <c r="A20" s="62"/>
      <c r="B20" s="66" t="s">
        <v>34</v>
      </c>
      <c r="C20" s="72">
        <v>758551</v>
      </c>
      <c r="D20" s="7">
        <v>555085.72</v>
      </c>
      <c r="E20" s="39">
        <f>D20-C20</f>
        <v>-203465.28000000003</v>
      </c>
      <c r="F20" s="9">
        <f>E20/C20</f>
        <v>-0.26822887320694327</v>
      </c>
      <c r="G20" s="51" t="s">
        <v>14</v>
      </c>
    </row>
    <row r="21" spans="1:7" ht="31.5" customHeight="1" thickBot="1">
      <c r="A21" s="62"/>
      <c r="B21" s="66" t="s">
        <v>42</v>
      </c>
      <c r="C21" s="67">
        <v>750</v>
      </c>
      <c r="D21" s="7">
        <v>0</v>
      </c>
      <c r="E21" s="39">
        <f t="shared" ref="E21:E22" si="2">D21-C21</f>
        <v>-750</v>
      </c>
      <c r="F21" s="9">
        <f>E21/C21</f>
        <v>-1</v>
      </c>
      <c r="G21" s="51" t="s">
        <v>16</v>
      </c>
    </row>
    <row r="22" spans="1:7" ht="16.5" thickBot="1">
      <c r="A22" s="62"/>
      <c r="B22" s="68"/>
      <c r="C22" s="69">
        <f>SUM(C20:C21)</f>
        <v>759301</v>
      </c>
      <c r="D22" s="8">
        <f>SUM(D20:D21)</f>
        <v>555085.72</v>
      </c>
      <c r="E22" s="70">
        <f t="shared" si="2"/>
        <v>-204215.28000000003</v>
      </c>
      <c r="F22" s="10">
        <f>E22/C22</f>
        <v>-0.26895168055882979</v>
      </c>
      <c r="G22" s="22"/>
    </row>
    <row r="23" spans="1:7" ht="16.5" thickBot="1">
      <c r="A23" s="62"/>
      <c r="B23" s="66"/>
      <c r="C23" s="77"/>
      <c r="D23" s="22"/>
      <c r="E23" s="39"/>
      <c r="F23" s="9"/>
      <c r="G23" s="22"/>
    </row>
    <row r="24" spans="1:7" ht="16.5" thickBot="1">
      <c r="A24" s="62"/>
      <c r="B24" s="73" t="s">
        <v>36</v>
      </c>
      <c r="C24" s="69">
        <f>C17-C22</f>
        <v>301293</v>
      </c>
      <c r="D24" s="8">
        <f>D17-D22</f>
        <v>198316.53000000003</v>
      </c>
      <c r="E24" s="70">
        <f>D24-C24</f>
        <v>-102976.46999999997</v>
      </c>
      <c r="F24" s="10">
        <f>E24/C24</f>
        <v>-0.34178182035427301</v>
      </c>
      <c r="G24" s="22"/>
    </row>
    <row r="25" spans="1:7" ht="16.5" thickBot="1">
      <c r="A25" s="62"/>
      <c r="B25" s="66"/>
      <c r="C25" s="77"/>
      <c r="D25" s="22"/>
      <c r="E25" s="39"/>
      <c r="F25" s="9">
        <f>SUM(K24:K29)+K31</f>
        <v>0</v>
      </c>
      <c r="G25" s="22"/>
    </row>
    <row r="26" spans="1:7" ht="16.5" thickBot="1">
      <c r="A26" s="62"/>
      <c r="B26" s="73" t="s">
        <v>37</v>
      </c>
      <c r="C26" s="78">
        <f>C9+C24</f>
        <v>566495</v>
      </c>
      <c r="D26" s="79">
        <f>D9+D24</f>
        <v>470020.29000000004</v>
      </c>
      <c r="E26" s="70">
        <f>D26-C26</f>
        <v>-96474.709999999963</v>
      </c>
      <c r="F26" s="10">
        <f>E26/C26</f>
        <v>-0.17030107944465522</v>
      </c>
      <c r="G26" s="22"/>
    </row>
    <row r="27" spans="1:7" ht="15.75">
      <c r="A27" s="62"/>
      <c r="B27" s="73"/>
      <c r="C27" s="80"/>
      <c r="D27" s="81"/>
      <c r="E27" s="39"/>
      <c r="F27" s="9"/>
      <c r="G27" s="22"/>
    </row>
    <row r="28" spans="1:7" ht="15.75">
      <c r="A28" s="62"/>
      <c r="B28" s="66"/>
      <c r="C28" s="75"/>
      <c r="D28" s="22"/>
      <c r="E28" s="39"/>
      <c r="F28" s="9"/>
      <c r="G28" s="22"/>
    </row>
    <row r="29" spans="1:7" ht="15.75">
      <c r="A29" s="62"/>
      <c r="B29" s="64" t="s">
        <v>38</v>
      </c>
      <c r="C29" s="65"/>
      <c r="D29" s="22"/>
      <c r="E29" s="39"/>
      <c r="F29" s="9"/>
      <c r="G29" s="22"/>
    </row>
    <row r="30" spans="1:7" ht="15.75">
      <c r="A30" s="62"/>
      <c r="B30" s="66" t="s">
        <v>39</v>
      </c>
      <c r="C30" s="72">
        <v>100003</v>
      </c>
      <c r="D30" s="7">
        <v>100003</v>
      </c>
      <c r="E30" s="39">
        <f>D30-C30</f>
        <v>0</v>
      </c>
      <c r="F30" s="9">
        <f>E30/C30</f>
        <v>0</v>
      </c>
      <c r="G30" s="22"/>
    </row>
    <row r="31" spans="1:7" ht="16.5" thickBot="1">
      <c r="A31" s="62"/>
      <c r="B31" s="66" t="s">
        <v>40</v>
      </c>
      <c r="C31" s="67">
        <v>466492</v>
      </c>
      <c r="D31" s="11">
        <v>370017.29</v>
      </c>
      <c r="E31" s="39">
        <f t="shared" ref="E31:E32" si="3">D31-C31</f>
        <v>-96474.710000000021</v>
      </c>
      <c r="F31" s="9">
        <f>E31/C31</f>
        <v>-0.20680892705555512</v>
      </c>
      <c r="G31" s="51"/>
    </row>
    <row r="32" spans="1:7" ht="16.5" thickBot="1">
      <c r="A32" s="62"/>
      <c r="B32" s="73" t="s">
        <v>38</v>
      </c>
      <c r="C32" s="69">
        <f>C30+C31</f>
        <v>566495</v>
      </c>
      <c r="D32" s="8">
        <f>SUM(D30:D31)</f>
        <v>470020.29</v>
      </c>
      <c r="E32" s="70">
        <f t="shared" si="3"/>
        <v>-96474.710000000021</v>
      </c>
      <c r="F32" s="10">
        <f>E32/C32</f>
        <v>-0.17030107944465533</v>
      </c>
      <c r="G32" s="22"/>
    </row>
    <row r="33" spans="1:7" ht="15.75">
      <c r="A33" s="62"/>
      <c r="B33" s="22"/>
      <c r="C33" s="82">
        <f>C26-C32</f>
        <v>0</v>
      </c>
      <c r="D33" s="82">
        <f>D26-D32</f>
        <v>0</v>
      </c>
      <c r="E33" s="39"/>
      <c r="F33" s="22"/>
      <c r="G33" s="22"/>
    </row>
    <row r="34" spans="1:7" ht="15.75">
      <c r="A34" s="62"/>
      <c r="B34" s="22"/>
      <c r="C34" s="22"/>
      <c r="D34" s="22"/>
      <c r="E34" s="39"/>
      <c r="F34" s="22"/>
      <c r="G34" s="22"/>
    </row>
    <row r="35" spans="1:7" ht="15.75">
      <c r="A35" s="62"/>
      <c r="B35" s="22"/>
      <c r="C35" s="22"/>
      <c r="D35" s="22"/>
      <c r="E35" s="39"/>
      <c r="F35" s="22"/>
      <c r="G35" s="22"/>
    </row>
    <row r="36" spans="1:7" ht="15.75">
      <c r="A36" s="62"/>
      <c r="B36" s="22"/>
      <c r="C36" s="22"/>
      <c r="D36" s="22"/>
      <c r="E36" s="39"/>
      <c r="F36" s="22"/>
      <c r="G36" s="22"/>
    </row>
    <row r="37" spans="1:7" ht="15.75">
      <c r="A37" s="51" t="s">
        <v>10</v>
      </c>
      <c r="B37" s="51" t="s">
        <v>29</v>
      </c>
      <c r="C37" s="22"/>
      <c r="D37" s="22"/>
      <c r="E37" s="39"/>
      <c r="F37" s="22"/>
      <c r="G37" s="22"/>
    </row>
    <row r="38" spans="1:7" ht="15.75">
      <c r="A38" s="62"/>
      <c r="B38" s="22" t="s">
        <v>43</v>
      </c>
      <c r="C38" s="22"/>
      <c r="D38" s="22"/>
      <c r="E38" s="39"/>
      <c r="F38" s="22"/>
      <c r="G38" s="22"/>
    </row>
    <row r="39" spans="1:7" ht="15.75">
      <c r="A39" s="62"/>
      <c r="B39" s="22"/>
      <c r="C39" s="22"/>
      <c r="D39" s="22"/>
      <c r="E39" s="39"/>
      <c r="F39" s="22"/>
      <c r="G39" s="22"/>
    </row>
    <row r="40" spans="1:7" ht="15.75">
      <c r="A40" s="51" t="s">
        <v>12</v>
      </c>
      <c r="B40" s="51" t="s">
        <v>31</v>
      </c>
      <c r="C40" s="19"/>
      <c r="D40" s="19"/>
      <c r="E40" s="83"/>
      <c r="F40" s="13"/>
      <c r="G40" s="13"/>
    </row>
    <row r="41" spans="1:7" ht="15.75">
      <c r="A41" s="62"/>
      <c r="B41" s="13" t="s">
        <v>44</v>
      </c>
      <c r="C41" s="19"/>
      <c r="D41" s="19"/>
      <c r="E41" s="83"/>
      <c r="F41" s="13"/>
      <c r="G41" s="13"/>
    </row>
    <row r="42" spans="1:7" ht="15.75">
      <c r="A42" s="62"/>
      <c r="B42" s="13" t="s">
        <v>45</v>
      </c>
      <c r="C42" s="19"/>
      <c r="D42" s="19"/>
      <c r="E42" s="83"/>
      <c r="F42" s="13"/>
      <c r="G42" s="13"/>
    </row>
    <row r="43" spans="1:7" ht="15.75">
      <c r="A43" s="62"/>
      <c r="B43" s="13"/>
      <c r="C43" s="19"/>
      <c r="D43" s="19"/>
      <c r="E43" s="83"/>
      <c r="F43" s="13"/>
      <c r="G43" s="13"/>
    </row>
    <row r="44" spans="1:7" ht="15.75">
      <c r="A44" s="51" t="s">
        <v>14</v>
      </c>
      <c r="B44" s="51" t="s">
        <v>34</v>
      </c>
      <c r="C44" s="19"/>
      <c r="D44" s="19"/>
      <c r="E44" s="83"/>
      <c r="F44" s="13"/>
      <c r="G44" s="13"/>
    </row>
    <row r="45" spans="1:7" ht="15.75">
      <c r="A45" s="62"/>
      <c r="B45" s="13" t="s">
        <v>56</v>
      </c>
      <c r="C45" s="19"/>
      <c r="D45" s="19"/>
      <c r="E45" s="83"/>
      <c r="F45" s="13"/>
      <c r="G45" s="13"/>
    </row>
    <row r="46" spans="1:7" ht="15.75">
      <c r="A46" s="62"/>
      <c r="B46" s="84" t="s">
        <v>59</v>
      </c>
      <c r="C46" s="19"/>
      <c r="D46" s="19"/>
      <c r="E46" s="83"/>
      <c r="F46" s="13"/>
      <c r="G46" s="13"/>
    </row>
    <row r="47" spans="1:7" ht="15.75">
      <c r="A47" s="51" t="s">
        <v>16</v>
      </c>
      <c r="B47" s="51" t="s">
        <v>35</v>
      </c>
      <c r="C47" s="19"/>
      <c r="D47" s="19"/>
      <c r="E47" s="83"/>
      <c r="F47" s="13"/>
      <c r="G47" s="13"/>
    </row>
    <row r="48" spans="1:7" ht="15.75">
      <c r="A48" s="62"/>
      <c r="B48" s="13" t="s">
        <v>55</v>
      </c>
      <c r="C48" s="19"/>
      <c r="D48" s="19"/>
      <c r="E48" s="83"/>
      <c r="F48" s="13"/>
      <c r="G48" s="13"/>
    </row>
    <row r="49" spans="1:7" ht="15.75">
      <c r="A49" s="62"/>
      <c r="B49" s="13"/>
      <c r="C49" s="19"/>
      <c r="D49" s="19"/>
      <c r="E49" s="83"/>
      <c r="F49" s="13"/>
      <c r="G49" s="13"/>
    </row>
  </sheetData>
  <pageMargins left="0.7" right="0.7" top="0.75" bottom="0.75" header="0.3" footer="0.3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BS</vt:lpstr>
      <vt:lpstr>BS!Print_Area</vt:lpstr>
      <vt:lpstr>'P&amp;L'!Print_Area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Yen Yeoh</dc:creator>
  <cp:lastModifiedBy>Michelle</cp:lastModifiedBy>
  <dcterms:created xsi:type="dcterms:W3CDTF">2014-04-29T03:22:18Z</dcterms:created>
  <dcterms:modified xsi:type="dcterms:W3CDTF">2014-04-30T06:29:36Z</dcterms:modified>
</cp:coreProperties>
</file>