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41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13" i="1" l="1"/>
  <c r="D19" i="1"/>
  <c r="G19" i="1" s="1"/>
  <c r="D13" i="1"/>
  <c r="E8" i="1"/>
  <c r="F19" i="1"/>
  <c r="F13" i="1"/>
  <c r="C19" i="1"/>
  <c r="E19" i="1" s="1"/>
  <c r="C16" i="1"/>
  <c r="F16" i="1" s="1"/>
  <c r="B19" i="1"/>
  <c r="B16" i="1"/>
  <c r="B13" i="1"/>
  <c r="C13" i="1"/>
  <c r="E13" i="1" s="1"/>
  <c r="B4" i="1"/>
  <c r="B22" i="1" s="1"/>
  <c r="C8" i="1"/>
  <c r="D8" i="1" s="1"/>
  <c r="G8" i="1" s="1"/>
  <c r="C4" i="1"/>
  <c r="D4" i="1" s="1"/>
  <c r="G4" i="1" l="1"/>
  <c r="C22" i="1"/>
  <c r="E16" i="1"/>
  <c r="F8" i="1"/>
  <c r="E4" i="1"/>
  <c r="D16" i="1"/>
  <c r="G16" i="1" s="1"/>
  <c r="F4" i="1"/>
  <c r="F22" i="1" s="1"/>
  <c r="E22" i="1" l="1"/>
  <c r="G22" i="1"/>
  <c r="F25" i="1" s="1"/>
  <c r="D22" i="1"/>
</calcChain>
</file>

<file path=xl/sharedStrings.xml><?xml version="1.0" encoding="utf-8"?>
<sst xmlns="http://schemas.openxmlformats.org/spreadsheetml/2006/main" count="31" uniqueCount="28">
  <si>
    <t>Iconic Tramcars</t>
  </si>
  <si>
    <t>from 2 July - 2 September</t>
  </si>
  <si>
    <t>from 3 Sept - 23 Sept</t>
  </si>
  <si>
    <t>HKD16,500 x 9 weeks</t>
  </si>
  <si>
    <t>HKD18,975 x 3 weeks</t>
  </si>
  <si>
    <t>New Pricing 
(HKD)</t>
  </si>
  <si>
    <t>Old Pricing 
(HKD)</t>
  </si>
  <si>
    <t>Bus</t>
  </si>
  <si>
    <t>HKD13,493 x 10 x 3 months</t>
  </si>
  <si>
    <t>Production Cost- TramCar</t>
  </si>
  <si>
    <t>Production Cost- Bus</t>
  </si>
  <si>
    <t>HKD20,400 x 3 months</t>
  </si>
  <si>
    <t>HKD4,667 x 10 buses</t>
  </si>
  <si>
    <t>New Pricing 
(SGD)</t>
  </si>
  <si>
    <t>New Pricing 
SGD-RM</t>
  </si>
  <si>
    <t>New Pricing 
HKD-RM</t>
  </si>
  <si>
    <t>TOTAl</t>
  </si>
  <si>
    <t>Provided by Unity Media</t>
  </si>
  <si>
    <t>CIMB Currency Rate</t>
  </si>
  <si>
    <t>(1 HKD = SGD 0.158)</t>
  </si>
  <si>
    <t>XE Currency</t>
  </si>
  <si>
    <t>* (1 HKD = SGD 0.161139)</t>
  </si>
  <si>
    <t># (RM1=HKD 0.426)</t>
  </si>
  <si>
    <t># Rate as per CIMB bank dated 24/06/2014</t>
  </si>
  <si>
    <t>* Currency rate refer to XE Currency.com dated 24/06/2014</t>
  </si>
  <si>
    <t>Description</t>
  </si>
  <si>
    <t># (SGD1= RM2.611)</t>
  </si>
  <si>
    <t xml:space="preserve">Different btw HKD &amp; SGD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</si>
</sst>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M&quot;* #,##0.00_);_(&quot;RM&quot;* \(#,##0.00\);_(&quot;RM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0" fillId="0" borderId="0" xfId="1" applyFont="1"/>
    <xf numFmtId="43" fontId="0" fillId="0" borderId="1" xfId="1" applyFont="1" applyBorder="1"/>
    <xf numFmtId="0" fontId="0" fillId="0" borderId="1" xfId="0" applyBorder="1"/>
    <xf numFmtId="43" fontId="2" fillId="0" borderId="2" xfId="1" applyFont="1" applyBorder="1"/>
    <xf numFmtId="0" fontId="2" fillId="0" borderId="2" xfId="0" applyFont="1" applyBorder="1"/>
    <xf numFmtId="0" fontId="2" fillId="0" borderId="0" xfId="0" applyFont="1"/>
    <xf numFmtId="43" fontId="0" fillId="2" borderId="1" xfId="1" applyFont="1" applyFill="1" applyBorder="1"/>
    <xf numFmtId="43" fontId="2" fillId="2" borderId="2" xfId="1" applyFont="1" applyFill="1" applyBorder="1"/>
    <xf numFmtId="43" fontId="0" fillId="0" borderId="0" xfId="0" applyNumberFormat="1"/>
    <xf numFmtId="0" fontId="2" fillId="0" borderId="4" xfId="0" applyFont="1" applyBorder="1"/>
    <xf numFmtId="0" fontId="2" fillId="0" borderId="0" xfId="0" applyFont="1" applyBorder="1"/>
    <xf numFmtId="0" fontId="2" fillId="0" borderId="1" xfId="0" applyFont="1" applyBorder="1"/>
    <xf numFmtId="43" fontId="2" fillId="2" borderId="3" xfId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43" fontId="2" fillId="3" borderId="3" xfId="1" applyFont="1" applyFill="1" applyBorder="1" applyAlignment="1">
      <alignment horizontal="center"/>
    </xf>
    <xf numFmtId="43" fontId="2" fillId="3" borderId="5" xfId="1" applyFont="1" applyFill="1" applyBorder="1" applyAlignment="1">
      <alignment horizontal="center" wrapText="1"/>
    </xf>
    <xf numFmtId="43" fontId="2" fillId="3" borderId="6" xfId="1" applyFont="1" applyFill="1" applyBorder="1" applyAlignment="1">
      <alignment horizontal="center" wrapText="1"/>
    </xf>
    <xf numFmtId="43" fontId="0" fillId="3" borderId="1" xfId="1" applyFont="1" applyFill="1" applyBorder="1"/>
    <xf numFmtId="43" fontId="2" fillId="3" borderId="2" xfId="1" applyFont="1" applyFill="1" applyBorder="1"/>
    <xf numFmtId="0" fontId="2" fillId="4" borderId="3" xfId="0" applyFont="1" applyFill="1" applyBorder="1" applyAlignment="1">
      <alignment horizontal="center"/>
    </xf>
    <xf numFmtId="43" fontId="2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3" fontId="2" fillId="2" borderId="6" xfId="1" applyFont="1" applyFill="1" applyBorder="1" applyAlignment="1">
      <alignment horizontal="center" wrapText="1"/>
    </xf>
    <xf numFmtId="43" fontId="2" fillId="4" borderId="5" xfId="1" applyFont="1" applyFill="1" applyBorder="1" applyAlignment="1">
      <alignment horizontal="center" wrapText="1"/>
    </xf>
    <xf numFmtId="43" fontId="0" fillId="4" borderId="1" xfId="1" applyFont="1" applyFill="1" applyBorder="1"/>
    <xf numFmtId="43" fontId="2" fillId="4" borderId="2" xfId="1" applyFont="1" applyFill="1" applyBorder="1"/>
    <xf numFmtId="43" fontId="2" fillId="4" borderId="6" xfId="1" quotePrefix="1" applyFont="1" applyFill="1" applyBorder="1" applyAlignment="1">
      <alignment horizontal="center" wrapText="1"/>
    </xf>
    <xf numFmtId="43" fontId="0" fillId="4" borderId="1" xfId="0" applyNumberFormat="1" applyFill="1" applyBorder="1"/>
    <xf numFmtId="0" fontId="0" fillId="4" borderId="1" xfId="0" applyFill="1" applyBorder="1"/>
    <xf numFmtId="0" fontId="2" fillId="0" borderId="0" xfId="0" applyNumberFormat="1" applyFont="1"/>
    <xf numFmtId="44" fontId="2" fillId="0" borderId="7" xfId="0" applyNumberFormat="1" applyFont="1" applyBorder="1"/>
    <xf numFmtId="43" fontId="2" fillId="0" borderId="0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1" sqref="I1:I1048576"/>
    </sheetView>
  </sheetViews>
  <sheetFormatPr defaultRowHeight="15" x14ac:dyDescent="0.25"/>
  <cols>
    <col min="1" max="1" width="23.85546875" bestFit="1" customWidth="1"/>
    <col min="2" max="2" width="15.5703125" customWidth="1"/>
    <col min="3" max="3" width="13.42578125" style="1" customWidth="1"/>
    <col min="4" max="4" width="16.7109375" customWidth="1"/>
    <col min="5" max="5" width="16.5703125" customWidth="1"/>
    <col min="6" max="6" width="17.140625" customWidth="1"/>
    <col min="7" max="7" width="16.42578125" customWidth="1"/>
    <col min="8" max="8" width="11.85546875" customWidth="1"/>
    <col min="9" max="9" width="11.5703125" bestFit="1" customWidth="1"/>
  </cols>
  <sheetData>
    <row r="1" spans="1:9" x14ac:dyDescent="0.25">
      <c r="A1" s="22" t="s">
        <v>25</v>
      </c>
      <c r="B1" s="21" t="s">
        <v>6</v>
      </c>
      <c r="C1" s="13" t="s">
        <v>17</v>
      </c>
      <c r="D1" s="13"/>
      <c r="E1" s="15" t="s">
        <v>20</v>
      </c>
      <c r="F1" s="20" t="s">
        <v>18</v>
      </c>
      <c r="G1" s="20"/>
    </row>
    <row r="2" spans="1:9" ht="30" x14ac:dyDescent="0.25">
      <c r="A2" s="22"/>
      <c r="B2" s="21"/>
      <c r="C2" s="14" t="s">
        <v>5</v>
      </c>
      <c r="D2" s="14" t="s">
        <v>13</v>
      </c>
      <c r="E2" s="16" t="s">
        <v>13</v>
      </c>
      <c r="F2" s="24" t="s">
        <v>15</v>
      </c>
      <c r="G2" s="24" t="s">
        <v>14</v>
      </c>
    </row>
    <row r="3" spans="1:9" ht="30" x14ac:dyDescent="0.25">
      <c r="A3" s="22"/>
      <c r="B3" s="21"/>
      <c r="C3" s="23"/>
      <c r="D3" s="23" t="s">
        <v>19</v>
      </c>
      <c r="E3" s="17" t="s">
        <v>21</v>
      </c>
      <c r="F3" s="27" t="s">
        <v>22</v>
      </c>
      <c r="G3" s="27" t="s">
        <v>26</v>
      </c>
    </row>
    <row r="4" spans="1:9" x14ac:dyDescent="0.25">
      <c r="A4" s="12" t="s">
        <v>0</v>
      </c>
      <c r="B4" s="2">
        <f>19800*3*12</f>
        <v>712800</v>
      </c>
      <c r="C4" s="7">
        <f>16500*9*3</f>
        <v>445500</v>
      </c>
      <c r="D4" s="7">
        <f>C4*0.158</f>
        <v>70389</v>
      </c>
      <c r="E4" s="18">
        <f>C4*0.161139</f>
        <v>71787.424500000008</v>
      </c>
      <c r="F4" s="28">
        <f>C4*42.6/100</f>
        <v>189783</v>
      </c>
      <c r="G4" s="28">
        <f>D4*2.6111</f>
        <v>183792.71789999999</v>
      </c>
      <c r="I4" s="9"/>
    </row>
    <row r="5" spans="1:9" x14ac:dyDescent="0.25">
      <c r="A5" s="3" t="s">
        <v>1</v>
      </c>
      <c r="B5" s="2"/>
      <c r="C5" s="7"/>
      <c r="D5" s="7"/>
      <c r="E5" s="18"/>
      <c r="F5" s="29"/>
      <c r="G5" s="29"/>
      <c r="I5" s="9"/>
    </row>
    <row r="6" spans="1:9" x14ac:dyDescent="0.25">
      <c r="A6" s="3" t="s">
        <v>3</v>
      </c>
      <c r="B6" s="2"/>
      <c r="C6" s="7"/>
      <c r="D6" s="7"/>
      <c r="E6" s="18"/>
      <c r="F6" s="29"/>
      <c r="G6" s="25"/>
    </row>
    <row r="7" spans="1:9" x14ac:dyDescent="0.25">
      <c r="A7" s="3"/>
      <c r="B7" s="2"/>
      <c r="C7" s="7"/>
      <c r="D7" s="7"/>
      <c r="E7" s="18"/>
      <c r="F7" s="29"/>
      <c r="G7" s="25"/>
    </row>
    <row r="8" spans="1:9" x14ac:dyDescent="0.25">
      <c r="A8" s="12" t="s">
        <v>0</v>
      </c>
      <c r="B8" s="2">
        <v>0</v>
      </c>
      <c r="C8" s="7">
        <f>18975*3*3</f>
        <v>170775</v>
      </c>
      <c r="D8" s="7">
        <f>C8*0.158</f>
        <v>26982.45</v>
      </c>
      <c r="E8" s="18">
        <f>C8*0.161139</f>
        <v>27518.512725000001</v>
      </c>
      <c r="F8" s="28">
        <f>C8*42.6/100</f>
        <v>72750.149999999994</v>
      </c>
      <c r="G8" s="25">
        <f>D8*2.6111</f>
        <v>70453.875195000001</v>
      </c>
      <c r="I8" s="9"/>
    </row>
    <row r="9" spans="1:9" x14ac:dyDescent="0.25">
      <c r="A9" s="3" t="s">
        <v>2</v>
      </c>
      <c r="B9" s="2"/>
      <c r="C9" s="7"/>
      <c r="D9" s="7"/>
      <c r="E9" s="18"/>
      <c r="F9" s="29"/>
      <c r="G9" s="25"/>
    </row>
    <row r="10" spans="1:9" x14ac:dyDescent="0.25">
      <c r="A10" s="3" t="s">
        <v>4</v>
      </c>
      <c r="B10" s="2"/>
      <c r="C10" s="7"/>
      <c r="D10" s="7"/>
      <c r="E10" s="18"/>
      <c r="F10" s="29"/>
      <c r="G10" s="25"/>
    </row>
    <row r="11" spans="1:9" x14ac:dyDescent="0.25">
      <c r="A11" s="3"/>
      <c r="B11" s="2"/>
      <c r="C11" s="7"/>
      <c r="D11" s="7"/>
      <c r="E11" s="18"/>
      <c r="F11" s="29"/>
      <c r="G11" s="25"/>
    </row>
    <row r="12" spans="1:9" x14ac:dyDescent="0.25">
      <c r="A12" s="12" t="s">
        <v>7</v>
      </c>
      <c r="B12" s="2"/>
      <c r="C12" s="7"/>
      <c r="D12" s="7"/>
      <c r="E12" s="18"/>
      <c r="F12" s="29"/>
      <c r="G12" s="25"/>
    </row>
    <row r="13" spans="1:9" x14ac:dyDescent="0.25">
      <c r="A13" s="3" t="s">
        <v>1</v>
      </c>
      <c r="B13" s="2">
        <f>13493*3*10</f>
        <v>404790</v>
      </c>
      <c r="C13" s="7">
        <f>13493*3*10</f>
        <v>404790</v>
      </c>
      <c r="D13" s="7">
        <f>C13*0.158</f>
        <v>63956.82</v>
      </c>
      <c r="E13" s="18">
        <f>C13*0.161139</f>
        <v>65227.455809999999</v>
      </c>
      <c r="F13" s="28">
        <f>C13*42.6/100</f>
        <v>172440.54</v>
      </c>
      <c r="G13" s="25">
        <f>D13*2.6111</f>
        <v>166997.65270199999</v>
      </c>
      <c r="I13" s="9"/>
    </row>
    <row r="14" spans="1:9" x14ac:dyDescent="0.25">
      <c r="A14" s="3" t="s">
        <v>8</v>
      </c>
      <c r="B14" s="2"/>
      <c r="C14" s="7"/>
      <c r="D14" s="7"/>
      <c r="E14" s="18"/>
      <c r="F14" s="29"/>
      <c r="G14" s="25"/>
    </row>
    <row r="15" spans="1:9" x14ac:dyDescent="0.25">
      <c r="A15" s="3"/>
      <c r="B15" s="2"/>
      <c r="C15" s="7"/>
      <c r="D15" s="7"/>
      <c r="E15" s="18"/>
      <c r="F15" s="29"/>
      <c r="G15" s="25"/>
    </row>
    <row r="16" spans="1:9" x14ac:dyDescent="0.25">
      <c r="A16" s="12" t="s">
        <v>9</v>
      </c>
      <c r="B16" s="2">
        <f>20400*3</f>
        <v>61200</v>
      </c>
      <c r="C16" s="7">
        <f>20400*3</f>
        <v>61200</v>
      </c>
      <c r="D16" s="7">
        <f>C16*0.158</f>
        <v>9669.6</v>
      </c>
      <c r="E16" s="18">
        <f>C16*0.161139</f>
        <v>9861.7067999999999</v>
      </c>
      <c r="F16" s="28">
        <f>C16*42.6/100</f>
        <v>26071.200000000001</v>
      </c>
      <c r="G16" s="25">
        <f>D16*2.6111</f>
        <v>25248.292560000002</v>
      </c>
      <c r="I16" s="9"/>
    </row>
    <row r="17" spans="1:10" x14ac:dyDescent="0.25">
      <c r="A17" s="3" t="s">
        <v>11</v>
      </c>
      <c r="B17" s="2"/>
      <c r="C17" s="7"/>
      <c r="D17" s="7"/>
      <c r="E17" s="18"/>
      <c r="F17" s="29"/>
      <c r="G17" s="25"/>
    </row>
    <row r="18" spans="1:10" x14ac:dyDescent="0.25">
      <c r="A18" s="3"/>
      <c r="B18" s="2"/>
      <c r="C18" s="7"/>
      <c r="D18" s="7"/>
      <c r="E18" s="18"/>
      <c r="F18" s="29"/>
      <c r="G18" s="25"/>
    </row>
    <row r="19" spans="1:10" x14ac:dyDescent="0.25">
      <c r="A19" s="12" t="s">
        <v>10</v>
      </c>
      <c r="B19" s="2">
        <f>4667*10</f>
        <v>46670</v>
      </c>
      <c r="C19" s="7">
        <f>4667*10</f>
        <v>46670</v>
      </c>
      <c r="D19" s="7">
        <f>C19*0.158</f>
        <v>7373.86</v>
      </c>
      <c r="E19" s="18">
        <f>C19*0.161139</f>
        <v>7520.3571300000003</v>
      </c>
      <c r="F19" s="28">
        <f>C19*42.6/100</f>
        <v>19881.419999999998</v>
      </c>
      <c r="G19" s="25">
        <f>D19*2.6111</f>
        <v>19253.885845999997</v>
      </c>
      <c r="I19" s="9"/>
    </row>
    <row r="20" spans="1:10" x14ac:dyDescent="0.25">
      <c r="A20" s="3" t="s">
        <v>12</v>
      </c>
      <c r="B20" s="2"/>
      <c r="C20" s="7"/>
      <c r="D20" s="7"/>
      <c r="E20" s="18"/>
      <c r="F20" s="29"/>
      <c r="G20" s="25"/>
    </row>
    <row r="21" spans="1:10" x14ac:dyDescent="0.25">
      <c r="A21" s="3"/>
      <c r="B21" s="2"/>
      <c r="C21" s="7"/>
      <c r="D21" s="7"/>
      <c r="E21" s="18"/>
      <c r="F21" s="29"/>
      <c r="G21" s="29"/>
    </row>
    <row r="22" spans="1:10" s="6" customFormat="1" ht="20.25" customHeight="1" thickBot="1" x14ac:dyDescent="0.3">
      <c r="A22" s="5" t="s">
        <v>16</v>
      </c>
      <c r="B22" s="4">
        <f>SUM(B4:B20)</f>
        <v>1225460</v>
      </c>
      <c r="C22" s="8">
        <f>SUM(C4:C20)</f>
        <v>1128935</v>
      </c>
      <c r="D22" s="8">
        <f>SUM(D4:D20)</f>
        <v>178371.72999999998</v>
      </c>
      <c r="E22" s="19">
        <f>SUM(E4:E20)</f>
        <v>181915.45696499999</v>
      </c>
      <c r="F22" s="26">
        <f t="shared" ref="F22" si="0">SUM(F4:F20)</f>
        <v>480926.31000000006</v>
      </c>
      <c r="G22" s="26">
        <f>SUM(G4:G20)</f>
        <v>465746.42420299997</v>
      </c>
      <c r="H22" s="10"/>
      <c r="I22" s="32"/>
      <c r="J22" s="11"/>
    </row>
    <row r="23" spans="1:10" ht="15.75" thickTop="1" x14ac:dyDescent="0.25"/>
    <row r="24" spans="1:10" x14ac:dyDescent="0.25">
      <c r="A24" t="s">
        <v>24</v>
      </c>
      <c r="F24" s="30" t="s">
        <v>27</v>
      </c>
    </row>
    <row r="25" spans="1:10" ht="15.75" thickBot="1" x14ac:dyDescent="0.3">
      <c r="A25" t="s">
        <v>23</v>
      </c>
      <c r="F25" s="31">
        <f>F22-G22</f>
        <v>15179.885797000083</v>
      </c>
    </row>
    <row r="26" spans="1:10" ht="15.75" thickTop="1" x14ac:dyDescent="0.25"/>
  </sheetData>
  <mergeCells count="4">
    <mergeCell ref="C1:D1"/>
    <mergeCell ref="F1:G1"/>
    <mergeCell ref="B1:B3"/>
    <mergeCell ref="A1:A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2014-06-24T06:50:30Z</cp:lastPrinted>
  <dcterms:created xsi:type="dcterms:W3CDTF">2014-06-24T04:09:50Z</dcterms:created>
  <dcterms:modified xsi:type="dcterms:W3CDTF">2014-06-24T06:50:40Z</dcterms:modified>
</cp:coreProperties>
</file>