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MICHELLE\Documents\Accounting\Hotel Fee Meeting\JKN Report\Year 2020\"/>
    </mc:Choice>
  </mc:AlternateContent>
  <xr:revisionPtr revIDLastSave="0" documentId="13_ncr:1_{C5F42DDE-4CF4-4F63-8211-B31835CA788B}" xr6:coauthVersionLast="45" xr6:coauthVersionMax="45" xr10:uidLastSave="{00000000-0000-0000-0000-000000000000}"/>
  <bookViews>
    <workbookView xWindow="-30" yWindow="0" windowWidth="20430" windowHeight="6255" activeTab="2" xr2:uid="{00000000-000D-0000-FFFF-FFFF00000000}"/>
  </bookViews>
  <sheets>
    <sheet name="Summary" sheetId="3" r:id="rId1"/>
    <sheet name="2018" sheetId="1" r:id="rId2"/>
    <sheet name="2014-2020" sheetId="2" r:id="rId3"/>
  </sheets>
  <definedNames>
    <definedName name="_xlnm.Print_Area" localSheetId="2">'2014-2020'!$A$1:$N$67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8" i="2" l="1"/>
  <c r="F10" i="3" l="1"/>
  <c r="F9" i="3"/>
  <c r="F8" i="3"/>
  <c r="C6" i="3"/>
  <c r="G15" i="3" l="1"/>
  <c r="G16" i="3"/>
  <c r="D3" i="3" l="1"/>
  <c r="D4" i="3"/>
  <c r="D5" i="3"/>
  <c r="D6" i="3"/>
  <c r="D7" i="3"/>
  <c r="D8" i="3"/>
  <c r="C8" i="3"/>
  <c r="C7" i="3"/>
  <c r="C5" i="3"/>
  <c r="C4" i="3"/>
  <c r="C3" i="3"/>
  <c r="B8" i="3"/>
  <c r="B7" i="3"/>
  <c r="B6" i="3"/>
  <c r="B5" i="3"/>
  <c r="B4" i="3"/>
  <c r="B3" i="3"/>
  <c r="N42" i="2" l="1"/>
  <c r="M51" i="2"/>
  <c r="L51" i="2"/>
  <c r="K51" i="2"/>
  <c r="J51" i="2"/>
  <c r="I51" i="2"/>
  <c r="H51" i="2"/>
  <c r="G51" i="2"/>
  <c r="F51" i="2"/>
  <c r="E51" i="2"/>
  <c r="D51" i="2"/>
  <c r="C51" i="2"/>
  <c r="B51" i="2"/>
  <c r="N50" i="2"/>
  <c r="N49" i="2"/>
  <c r="M40" i="2"/>
  <c r="L40" i="2"/>
  <c r="K40" i="2"/>
  <c r="J40" i="2"/>
  <c r="I40" i="2"/>
  <c r="H40" i="2"/>
  <c r="G40" i="2"/>
  <c r="F40" i="2"/>
  <c r="E40" i="2"/>
  <c r="D40" i="2"/>
  <c r="C40" i="2"/>
  <c r="B40" i="2"/>
  <c r="N39" i="2"/>
  <c r="N38" i="2"/>
  <c r="M62" i="2"/>
  <c r="L62" i="2"/>
  <c r="K62" i="2"/>
  <c r="J62" i="2"/>
  <c r="I62" i="2"/>
  <c r="H62" i="2"/>
  <c r="G62" i="2"/>
  <c r="F62" i="2"/>
  <c r="E62" i="2"/>
  <c r="D62" i="2"/>
  <c r="C62" i="2"/>
  <c r="B62" i="2"/>
  <c r="N62" i="2" s="1"/>
  <c r="N61" i="2"/>
  <c r="N60" i="2"/>
  <c r="M74" i="2"/>
  <c r="L74" i="2"/>
  <c r="K74" i="2"/>
  <c r="J74" i="2"/>
  <c r="I74" i="2"/>
  <c r="H74" i="2"/>
  <c r="G74" i="2"/>
  <c r="F74" i="2"/>
  <c r="E74" i="2"/>
  <c r="D74" i="2"/>
  <c r="C74" i="2"/>
  <c r="B74" i="2"/>
  <c r="N73" i="2"/>
  <c r="N72" i="2"/>
  <c r="N51" i="2" l="1"/>
  <c r="N40" i="2"/>
  <c r="N74" i="2"/>
  <c r="M9" i="2" l="1"/>
  <c r="L9" i="2"/>
  <c r="K9" i="2"/>
  <c r="J9" i="2"/>
  <c r="I9" i="2"/>
  <c r="H9" i="2"/>
  <c r="G9" i="2"/>
  <c r="F9" i="2"/>
  <c r="E9" i="2"/>
  <c r="D9" i="2"/>
  <c r="C9" i="2"/>
  <c r="B9" i="2"/>
  <c r="N7" i="2"/>
  <c r="P8" i="2" l="1"/>
  <c r="G9" i="3"/>
  <c r="H9" i="3" s="1"/>
  <c r="C9" i="3"/>
  <c r="C10" i="3" s="1"/>
  <c r="C12" i="3" s="1"/>
  <c r="P7" i="2"/>
  <c r="G8" i="3"/>
  <c r="B9" i="3"/>
  <c r="N9" i="2"/>
  <c r="N19" i="2"/>
  <c r="D9" i="3" l="1"/>
  <c r="B10" i="3"/>
  <c r="D10" i="3" s="1"/>
  <c r="H8" i="3"/>
  <c r="G10" i="3"/>
  <c r="H10" i="3" s="1"/>
  <c r="M30" i="2"/>
  <c r="L30" i="2"/>
  <c r="K30" i="2"/>
  <c r="J30" i="2"/>
  <c r="I30" i="2"/>
  <c r="H30" i="2"/>
  <c r="G30" i="2"/>
  <c r="F30" i="2"/>
  <c r="E30" i="2"/>
  <c r="D30" i="2"/>
  <c r="C30" i="2"/>
  <c r="B30" i="2"/>
  <c r="N29" i="2"/>
  <c r="N28" i="2"/>
  <c r="N30" i="2" l="1"/>
  <c r="M20" i="2"/>
  <c r="L20" i="2"/>
  <c r="K20" i="2"/>
  <c r="J20" i="2"/>
  <c r="I20" i="2"/>
  <c r="H20" i="2"/>
  <c r="G20" i="2"/>
  <c r="F20" i="2"/>
  <c r="E20" i="2"/>
  <c r="D20" i="2"/>
  <c r="C20" i="2"/>
  <c r="B20" i="2"/>
  <c r="P19" i="2"/>
  <c r="N18" i="2"/>
  <c r="P18" i="2" s="1"/>
  <c r="M9" i="1"/>
  <c r="L9" i="1"/>
  <c r="K9" i="1"/>
  <c r="J9" i="1"/>
  <c r="I9" i="1"/>
  <c r="H9" i="1"/>
  <c r="G9" i="1"/>
  <c r="F9" i="1"/>
  <c r="E9" i="1"/>
  <c r="D9" i="1"/>
  <c r="C9" i="1"/>
  <c r="B9" i="1"/>
  <c r="N8" i="1"/>
  <c r="N7" i="1"/>
  <c r="N9" i="1" l="1"/>
  <c r="N20" i="2"/>
</calcChain>
</file>

<file path=xl/sharedStrings.xml><?xml version="1.0" encoding="utf-8"?>
<sst xmlns="http://schemas.openxmlformats.org/spreadsheetml/2006/main" count="265" uniqueCount="32">
  <si>
    <t>TERIMAAN FI HOTEL MENGIKUT BULANAN OLEH JABATAN KEWANGAN NEGERI PULAU PINANG BAGI TAHUN 2018</t>
  </si>
  <si>
    <t>PIHAK BERKUASA TEMPATAN</t>
  </si>
  <si>
    <t>BULAN</t>
  </si>
  <si>
    <t>JUMLAH</t>
  </si>
  <si>
    <t>JANUARI</t>
  </si>
  <si>
    <t>FEBRUARI</t>
  </si>
  <si>
    <t>MAC</t>
  </si>
  <si>
    <t>APRIL</t>
  </si>
  <si>
    <t>MEI</t>
  </si>
  <si>
    <t>JUN</t>
  </si>
  <si>
    <t>JULAI</t>
  </si>
  <si>
    <t>OGOS</t>
  </si>
  <si>
    <t>SEPTEMBER</t>
  </si>
  <si>
    <t>OKTOBER</t>
  </si>
  <si>
    <t>NOVEMBER</t>
  </si>
  <si>
    <t>DISEMBER</t>
  </si>
  <si>
    <t>(RM)</t>
  </si>
  <si>
    <t>MBPP</t>
  </si>
  <si>
    <t>MPSP</t>
  </si>
  <si>
    <t>Nota:</t>
  </si>
  <si>
    <t>TERIMAAN FI HOTEL MENGIKUT BULANAN OLEH JABATAN KEWANGAN NEGERI PULAU PINANG BAGI TAHUN 2019</t>
  </si>
  <si>
    <t>TERIMAAN FI HOTEL MENGIKUT BULANAN OLEH JABATAN KEWANGAN NEGERI PULAU PINANG BAGI TAHUN 2020</t>
  </si>
  <si>
    <t>TERIMAAN FI HOTEL MENGIKUT BULANAN OLEH JABATAN KEWANGAN NEGERI PULAU PINANG BAGI TAHUN 2014</t>
  </si>
  <si>
    <t xml:space="preserve">– Terimaan kutipan Fi diperolehi daripada PBT mulai bulan Julai 2014.
</t>
  </si>
  <si>
    <t>– Fi Majlis Tempatan adalah berkuatkuasa mulai 1 Jun 2014.</t>
  </si>
  <si>
    <t>TERIMAAN FI HOTEL MENGIKUT BULANAN OLEH JABATAN KEWANGAN NEGERI PULAU PINANG BAGI TAHUN 2015</t>
  </si>
  <si>
    <t>TERIMAAN FI HOTEL MENGIKUT BULANAN OLEH JABATAN KEWANGAN NEGERI PULAU PINANG BAGI TAHUN 2017</t>
  </si>
  <si>
    <t>TERIMAAN FI HOTEL MENGIKUT BULANAN OLEH JABATAN KEWANGAN NEGERI PULAU PINANG BAGI TAHUN 2016</t>
  </si>
  <si>
    <t>Refund of RM11,558 to Aroma Business Hotel - MPSP</t>
  </si>
  <si>
    <t>MPBB</t>
  </si>
  <si>
    <t>TOTAL</t>
  </si>
  <si>
    <t>Nota:  Kutipan MBPP bagi bulan Oktober 2020 dan MBSP bagi bulan Oktober dan November 2020 adalah berdasarkan laporan yang dihantar.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</si>
</sst>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 applyAlignment="1">
      <alignment vertical="center"/>
    </xf>
    <xf numFmtId="4" fontId="3" fillId="0" borderId="6" xfId="0" applyNumberFormat="1" applyFont="1" applyBorder="1" applyAlignment="1">
      <alignment horizontal="right" vertical="center"/>
    </xf>
    <xf numFmtId="4" fontId="4" fillId="0" borderId="6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4" fontId="1" fillId="0" borderId="6" xfId="0" applyNumberFormat="1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2" fillId="0" borderId="0" xfId="0" applyFont="1"/>
    <xf numFmtId="0" fontId="1" fillId="0" borderId="0" xfId="0" applyFont="1"/>
    <xf numFmtId="0" fontId="0" fillId="0" borderId="0" xfId="0" applyAlignment="1"/>
    <xf numFmtId="0" fontId="1" fillId="0" borderId="8" xfId="0" applyFont="1" applyBorder="1" applyAlignment="1">
      <alignment horizontal="center"/>
    </xf>
    <xf numFmtId="4" fontId="2" fillId="0" borderId="6" xfId="0" applyNumberFormat="1" applyFont="1" applyBorder="1" applyAlignment="1">
      <alignment vertical="center"/>
    </xf>
    <xf numFmtId="4" fontId="3" fillId="0" borderId="6" xfId="0" applyNumberFormat="1" applyFont="1" applyFill="1" applyBorder="1" applyAlignment="1">
      <alignment horizontal="right" vertical="center"/>
    </xf>
    <xf numFmtId="4" fontId="1" fillId="0" borderId="6" xfId="0" applyNumberFormat="1" applyFont="1" applyBorder="1" applyAlignment="1">
      <alignment vertical="center"/>
    </xf>
    <xf numFmtId="4" fontId="6" fillId="0" borderId="6" xfId="0" applyNumberFormat="1" applyFont="1" applyBorder="1" applyAlignment="1">
      <alignment horizontal="right" vertical="center"/>
    </xf>
    <xf numFmtId="4" fontId="7" fillId="0" borderId="6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4" fontId="0" fillId="0" borderId="0" xfId="0" applyNumberFormat="1"/>
    <xf numFmtId="4" fontId="5" fillId="0" borderId="6" xfId="0" applyNumberFormat="1" applyFont="1" applyFill="1" applyBorder="1" applyAlignment="1">
      <alignment horizontal="right" vertical="center"/>
    </xf>
    <xf numFmtId="0" fontId="8" fillId="0" borderId="0" xfId="0" applyFont="1"/>
    <xf numFmtId="4" fontId="0" fillId="0" borderId="0" xfId="0" applyNumberFormat="1" applyAlignment="1">
      <alignment vertical="center"/>
    </xf>
    <xf numFmtId="0" fontId="8" fillId="0" borderId="0" xfId="0" applyFont="1" applyAlignment="1">
      <alignment wrapText="1"/>
    </xf>
    <xf numFmtId="0" fontId="8" fillId="0" borderId="0" xfId="0" applyFont="1" applyAlignment="1"/>
    <xf numFmtId="4" fontId="0" fillId="0" borderId="9" xfId="0" applyNumberForma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justify"/>
    </xf>
    <xf numFmtId="0" fontId="1" fillId="0" borderId="4" xfId="0" applyFont="1" applyBorder="1" applyAlignment="1">
      <alignment horizontal="center" vertical="justify"/>
    </xf>
    <xf numFmtId="0" fontId="1" fillId="0" borderId="5" xfId="0" applyFont="1" applyBorder="1" applyAlignment="1">
      <alignment horizontal="center" vertical="justify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4" fontId="3" fillId="2" borderId="6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5AE47-E909-4B23-9632-5CF85D006B5E}">
  <dimension ref="A2:M16"/>
  <sheetViews>
    <sheetView workbookViewId="0">
      <selection activeCell="B9" sqref="B9"/>
    </sheetView>
  </sheetViews>
  <sheetFormatPr defaultRowHeight="15"/>
  <cols>
    <col min="2" max="3" width="13.85546875" customWidth="1"/>
    <col min="4" max="4" width="15.28515625" customWidth="1"/>
    <col min="6" max="6" width="12.7109375" bestFit="1" customWidth="1"/>
    <col min="7" max="7" width="11.7109375" bestFit="1" customWidth="1"/>
    <col min="8" max="8" width="12.7109375" bestFit="1" customWidth="1"/>
  </cols>
  <sheetData>
    <row r="2" spans="1:13">
      <c r="B2" s="23" t="s">
        <v>29</v>
      </c>
      <c r="C2" s="23" t="s">
        <v>18</v>
      </c>
      <c r="D2" s="23" t="s">
        <v>30</v>
      </c>
      <c r="E2" s="23"/>
      <c r="F2" s="23"/>
      <c r="G2" s="23"/>
      <c r="H2" s="23"/>
      <c r="I2" s="23"/>
      <c r="J2" s="23"/>
      <c r="K2" s="23"/>
      <c r="L2" s="23"/>
      <c r="M2" s="23"/>
    </row>
    <row r="3" spans="1:13">
      <c r="A3">
        <v>2014</v>
      </c>
      <c r="B3" s="21">
        <f>'2014-2020'!N72</f>
        <v>3285085</v>
      </c>
      <c r="C3" s="21">
        <f>'2014-2020'!N73</f>
        <v>401225</v>
      </c>
      <c r="D3" s="21">
        <f t="shared" ref="D3:D9" si="0">SUM(B3:C3)</f>
        <v>3686310</v>
      </c>
    </row>
    <row r="4" spans="1:13">
      <c r="A4">
        <v>2015</v>
      </c>
      <c r="B4" s="21">
        <f>'2014-2020'!N60</f>
        <v>7574056.7000000002</v>
      </c>
      <c r="C4" s="21">
        <f>'2014-2020'!N61</f>
        <v>1016922</v>
      </c>
      <c r="D4" s="21">
        <f t="shared" si="0"/>
        <v>8590978.6999999993</v>
      </c>
    </row>
    <row r="5" spans="1:13">
      <c r="A5">
        <v>2016</v>
      </c>
      <c r="B5" s="21">
        <f>'2014-2020'!N49</f>
        <v>8171498</v>
      </c>
      <c r="C5" s="21">
        <f>'2014-2020'!N50</f>
        <v>1224062</v>
      </c>
      <c r="D5" s="21">
        <f t="shared" si="0"/>
        <v>9395560</v>
      </c>
    </row>
    <row r="6" spans="1:13">
      <c r="A6">
        <v>2017</v>
      </c>
      <c r="B6" s="21">
        <f>'2014-2020'!N38</f>
        <v>8457256</v>
      </c>
      <c r="C6" s="21">
        <f>'2014-2020'!N39-11558</f>
        <v>1339076</v>
      </c>
      <c r="D6" s="21">
        <f t="shared" si="0"/>
        <v>9796332</v>
      </c>
    </row>
    <row r="7" spans="1:13">
      <c r="A7">
        <v>2018</v>
      </c>
      <c r="B7" s="21">
        <f>'2014-2020'!N28</f>
        <v>8211197</v>
      </c>
      <c r="C7" s="21">
        <f>'2014-2020'!N29</f>
        <v>1384114</v>
      </c>
      <c r="D7" s="21">
        <f t="shared" si="0"/>
        <v>9595311</v>
      </c>
    </row>
    <row r="8" spans="1:13">
      <c r="A8">
        <v>2019</v>
      </c>
      <c r="B8" s="21">
        <f>'2014-2020'!N18</f>
        <v>7924236</v>
      </c>
      <c r="C8" s="21">
        <f>'2014-2020'!N19</f>
        <v>1482247</v>
      </c>
      <c r="D8" s="21">
        <f t="shared" si="0"/>
        <v>9406483</v>
      </c>
      <c r="F8" s="21">
        <f>SUM(B3:B8)</f>
        <v>43623328.700000003</v>
      </c>
      <c r="G8" s="21">
        <f>'2014-2020'!N7</f>
        <v>3005620</v>
      </c>
      <c r="H8" s="21">
        <f t="shared" ref="H8:H9" si="1">F8+G8</f>
        <v>46628948.700000003</v>
      </c>
    </row>
    <row r="9" spans="1:13">
      <c r="A9">
        <v>2020</v>
      </c>
      <c r="B9" s="21">
        <f>'2014-2020'!N7</f>
        <v>3005620</v>
      </c>
      <c r="C9" s="21">
        <f>'2014-2020'!N8</f>
        <v>498683</v>
      </c>
      <c r="D9" s="21">
        <f t="shared" si="0"/>
        <v>3504303</v>
      </c>
      <c r="F9" s="21">
        <f>SUM(C3:C8)</f>
        <v>6847646</v>
      </c>
      <c r="G9" s="21">
        <f>'2014-2020'!N8-'2014-2020'!H8</f>
        <v>451607</v>
      </c>
      <c r="H9" s="21">
        <f t="shared" si="1"/>
        <v>7299253</v>
      </c>
    </row>
    <row r="10" spans="1:13" ht="15.75" thickBot="1">
      <c r="B10" s="27">
        <f t="shared" ref="B10:C10" si="2">SUM(B3:B9)</f>
        <v>46628948.700000003</v>
      </c>
      <c r="C10" s="27">
        <f t="shared" si="2"/>
        <v>7346329</v>
      </c>
      <c r="D10" s="27">
        <f>SUM(B10:C10)</f>
        <v>53975277.700000003</v>
      </c>
      <c r="F10" s="21">
        <f>F8+F9</f>
        <v>50470974.700000003</v>
      </c>
      <c r="G10" s="21">
        <f>SUM(G8:G9)</f>
        <v>3457227</v>
      </c>
      <c r="H10" s="21">
        <f>F10+G10</f>
        <v>53928201.700000003</v>
      </c>
    </row>
    <row r="11" spans="1:13">
      <c r="F11" s="21"/>
    </row>
    <row r="12" spans="1:13">
      <c r="C12" s="21">
        <f>C10-12230</f>
        <v>7334099</v>
      </c>
      <c r="D12" s="21">
        <v>900000</v>
      </c>
    </row>
    <row r="13" spans="1:13">
      <c r="C13" s="21"/>
    </row>
    <row r="15" spans="1:13">
      <c r="F15">
        <v>44892367.700000003</v>
      </c>
      <c r="G15" s="21">
        <f>F15-F8</f>
        <v>1269039</v>
      </c>
    </row>
    <row r="16" spans="1:13">
      <c r="F16">
        <v>7141487</v>
      </c>
      <c r="G16" s="21">
        <f>F16-F9</f>
        <v>293841</v>
      </c>
    </row>
  </sheetData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11"/>
  <sheetViews>
    <sheetView topLeftCell="D1" workbookViewId="0">
      <selection activeCell="G14" sqref="G14"/>
    </sheetView>
  </sheetViews>
  <sheetFormatPr defaultColWidth="9.140625" defaultRowHeight="15"/>
  <cols>
    <col min="1" max="1" width="14.7109375" style="11" customWidth="1"/>
    <col min="2" max="14" width="16.28515625" style="11" customWidth="1"/>
    <col min="15" max="16384" width="9.140625" style="11"/>
  </cols>
  <sheetData>
    <row r="2" spans="1:14" ht="15.7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4" spans="1:14" ht="15.75" customHeight="1">
      <c r="A4" s="32" t="s">
        <v>1</v>
      </c>
      <c r="B4" s="29" t="s">
        <v>2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1"/>
      <c r="N4" s="35" t="s">
        <v>3</v>
      </c>
    </row>
    <row r="5" spans="1:14" ht="15.75">
      <c r="A5" s="33"/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36"/>
    </row>
    <row r="6" spans="1:14" ht="15.75">
      <c r="A6" s="34"/>
      <c r="B6" s="3" t="s">
        <v>16</v>
      </c>
      <c r="C6" s="3" t="s">
        <v>16</v>
      </c>
      <c r="D6" s="3" t="s">
        <v>16</v>
      </c>
      <c r="E6" s="3" t="s">
        <v>16</v>
      </c>
      <c r="F6" s="3" t="s">
        <v>16</v>
      </c>
      <c r="G6" s="3" t="s">
        <v>16</v>
      </c>
      <c r="H6" s="3" t="s">
        <v>16</v>
      </c>
      <c r="I6" s="3" t="s">
        <v>16</v>
      </c>
      <c r="J6" s="3" t="s">
        <v>16</v>
      </c>
      <c r="K6" s="3" t="s">
        <v>16</v>
      </c>
      <c r="L6" s="3" t="s">
        <v>16</v>
      </c>
      <c r="M6" s="3" t="s">
        <v>16</v>
      </c>
      <c r="N6" s="14" t="s">
        <v>16</v>
      </c>
    </row>
    <row r="7" spans="1:14" ht="21" customHeight="1">
      <c r="A7" s="4" t="s">
        <v>17</v>
      </c>
      <c r="B7" s="6">
        <v>1097008</v>
      </c>
      <c r="C7" s="6">
        <v>255727</v>
      </c>
      <c r="D7" s="7">
        <v>1020169</v>
      </c>
      <c r="E7" s="6">
        <v>179910</v>
      </c>
      <c r="F7" s="6">
        <v>1232398</v>
      </c>
      <c r="G7" s="6">
        <v>254711</v>
      </c>
      <c r="H7" s="6">
        <v>1079474</v>
      </c>
      <c r="I7" s="6">
        <v>259525</v>
      </c>
      <c r="J7" s="5">
        <v>1272410</v>
      </c>
      <c r="K7" s="5">
        <v>301223</v>
      </c>
      <c r="L7" s="5">
        <v>1002736</v>
      </c>
      <c r="M7" s="5">
        <v>255906</v>
      </c>
      <c r="N7" s="15">
        <f>SUM(B7:M7)</f>
        <v>8211197</v>
      </c>
    </row>
    <row r="8" spans="1:14" ht="21" customHeight="1">
      <c r="A8" s="4" t="s">
        <v>18</v>
      </c>
      <c r="B8" s="6">
        <v>148271</v>
      </c>
      <c r="C8" s="6">
        <v>75551</v>
      </c>
      <c r="D8" s="6">
        <v>111203</v>
      </c>
      <c r="E8" s="6">
        <v>94219</v>
      </c>
      <c r="F8" s="6">
        <v>115332</v>
      </c>
      <c r="G8" s="6">
        <v>119305</v>
      </c>
      <c r="H8" s="7">
        <v>126482</v>
      </c>
      <c r="I8" s="7">
        <v>119505</v>
      </c>
      <c r="J8" s="16">
        <v>119163</v>
      </c>
      <c r="K8" s="5">
        <v>107988</v>
      </c>
      <c r="L8" s="5">
        <v>150098</v>
      </c>
      <c r="M8" s="5">
        <v>96997</v>
      </c>
      <c r="N8" s="15">
        <f>SUM(B8:M8)</f>
        <v>1384114</v>
      </c>
    </row>
    <row r="9" spans="1:14" ht="21" customHeight="1">
      <c r="A9" s="8" t="s">
        <v>3</v>
      </c>
      <c r="B9" s="9">
        <f t="shared" ref="B9:M9" si="0">B7+B8</f>
        <v>1245279</v>
      </c>
      <c r="C9" s="9">
        <f t="shared" si="0"/>
        <v>331278</v>
      </c>
      <c r="D9" s="9">
        <f t="shared" si="0"/>
        <v>1131372</v>
      </c>
      <c r="E9" s="9">
        <f t="shared" si="0"/>
        <v>274129</v>
      </c>
      <c r="F9" s="10">
        <f t="shared" si="0"/>
        <v>1347730</v>
      </c>
      <c r="G9" s="10">
        <f t="shared" si="0"/>
        <v>374016</v>
      </c>
      <c r="H9" s="10">
        <f t="shared" si="0"/>
        <v>1205956</v>
      </c>
      <c r="I9" s="10">
        <f t="shared" si="0"/>
        <v>379030</v>
      </c>
      <c r="J9" s="10">
        <f t="shared" si="0"/>
        <v>1391573</v>
      </c>
      <c r="K9" s="10">
        <f t="shared" si="0"/>
        <v>409211</v>
      </c>
      <c r="L9" s="10">
        <f t="shared" si="0"/>
        <v>1152834</v>
      </c>
      <c r="M9" s="10">
        <f t="shared" si="0"/>
        <v>352903</v>
      </c>
      <c r="N9" s="17">
        <f>SUM(B9:M9)</f>
        <v>9595311</v>
      </c>
    </row>
    <row r="11" spans="1:14" ht="15.75">
      <c r="A11" s="12" t="s">
        <v>19</v>
      </c>
    </row>
  </sheetData>
  <mergeCells count="4">
    <mergeCell ref="A2:N2"/>
    <mergeCell ref="B4:M4"/>
    <mergeCell ref="A4:A6"/>
    <mergeCell ref="N4:N5"/>
  </mergeCells>
  <printOptions horizontalCentered="1"/>
  <pageMargins left="0.4" right="0.69930555555555596" top="0.75" bottom="0.75" header="0.3" footer="0.3"/>
  <pageSetup paperSize="8" scale="86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97"/>
  <sheetViews>
    <sheetView tabSelected="1" zoomScale="80" zoomScaleNormal="80" zoomScaleSheetLayoutView="80" workbookViewId="0">
      <selection activeCell="K8" sqref="K8"/>
    </sheetView>
  </sheetViews>
  <sheetFormatPr defaultColWidth="9.140625" defaultRowHeight="15"/>
  <cols>
    <col min="1" max="14" width="16.28515625" customWidth="1"/>
    <col min="16" max="16" width="12.42578125" bestFit="1" customWidth="1"/>
  </cols>
  <sheetData>
    <row r="2" spans="1:16" ht="15.75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3"/>
    </row>
    <row r="4" spans="1:16" ht="15.75">
      <c r="A4" s="32" t="s">
        <v>1</v>
      </c>
      <c r="B4" s="29" t="s">
        <v>2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1"/>
      <c r="N4" s="35" t="s">
        <v>3</v>
      </c>
    </row>
    <row r="5" spans="1:16" ht="15.75">
      <c r="A5" s="33"/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36"/>
    </row>
    <row r="6" spans="1:16" ht="15.75">
      <c r="A6" s="34"/>
      <c r="B6" s="3" t="s">
        <v>16</v>
      </c>
      <c r="C6" s="3" t="s">
        <v>16</v>
      </c>
      <c r="D6" s="3" t="s">
        <v>16</v>
      </c>
      <c r="E6" s="3" t="s">
        <v>16</v>
      </c>
      <c r="F6" s="3" t="s">
        <v>16</v>
      </c>
      <c r="G6" s="3" t="s">
        <v>16</v>
      </c>
      <c r="H6" s="3" t="s">
        <v>16</v>
      </c>
      <c r="I6" s="3" t="s">
        <v>16</v>
      </c>
      <c r="J6" s="3" t="s">
        <v>16</v>
      </c>
      <c r="K6" s="3" t="s">
        <v>16</v>
      </c>
      <c r="L6" s="3" t="s">
        <v>16</v>
      </c>
      <c r="M6" s="3" t="s">
        <v>16</v>
      </c>
      <c r="N6" s="14" t="s">
        <v>16</v>
      </c>
    </row>
    <row r="7" spans="1:16" ht="23.25" customHeight="1">
      <c r="A7" s="4" t="s">
        <v>17</v>
      </c>
      <c r="B7" s="5">
        <v>1269039</v>
      </c>
      <c r="C7" s="18">
        <v>272275</v>
      </c>
      <c r="D7" s="18">
        <v>756819</v>
      </c>
      <c r="E7" s="6">
        <v>17102</v>
      </c>
      <c r="F7" s="18">
        <v>375472</v>
      </c>
      <c r="G7" s="18">
        <v>99755</v>
      </c>
      <c r="H7" s="19">
        <v>193862</v>
      </c>
      <c r="I7" s="19">
        <v>10676</v>
      </c>
      <c r="J7" s="5">
        <v>10598</v>
      </c>
      <c r="K7" s="38">
        <v>22</v>
      </c>
      <c r="L7" s="38"/>
      <c r="M7" s="16"/>
      <c r="N7" s="15">
        <f t="shared" ref="N7" si="0">SUM(B7:M7)</f>
        <v>3005620</v>
      </c>
      <c r="P7" s="21">
        <f>N7-K7</f>
        <v>3005598</v>
      </c>
    </row>
    <row r="8" spans="1:16" ht="22.5" customHeight="1">
      <c r="A8" s="4" t="s">
        <v>18</v>
      </c>
      <c r="B8" s="18">
        <v>142749</v>
      </c>
      <c r="C8" s="5">
        <v>95237</v>
      </c>
      <c r="D8" s="18">
        <v>46827</v>
      </c>
      <c r="E8" s="18">
        <v>9028</v>
      </c>
      <c r="F8" s="18">
        <v>79122</v>
      </c>
      <c r="G8" s="18">
        <v>49832</v>
      </c>
      <c r="H8" s="5">
        <v>47076</v>
      </c>
      <c r="I8" s="19">
        <v>12230</v>
      </c>
      <c r="J8" s="18">
        <v>13488</v>
      </c>
      <c r="K8" s="38">
        <v>1936</v>
      </c>
      <c r="L8" s="38">
        <v>1158</v>
      </c>
      <c r="M8" s="16"/>
      <c r="N8" s="15">
        <f>SUM(B8:M8)</f>
        <v>498683</v>
      </c>
      <c r="P8" s="21">
        <f>N8-L8</f>
        <v>497525</v>
      </c>
    </row>
    <row r="9" spans="1:16" ht="24" customHeight="1">
      <c r="A9" s="8" t="s">
        <v>3</v>
      </c>
      <c r="B9" s="9">
        <f t="shared" ref="B9:M9" si="1">B7+B8</f>
        <v>1411788</v>
      </c>
      <c r="C9" s="9">
        <f t="shared" si="1"/>
        <v>367512</v>
      </c>
      <c r="D9" s="9">
        <f t="shared" si="1"/>
        <v>803646</v>
      </c>
      <c r="E9" s="9">
        <f t="shared" si="1"/>
        <v>26130</v>
      </c>
      <c r="F9" s="10">
        <f t="shared" si="1"/>
        <v>454594</v>
      </c>
      <c r="G9" s="10">
        <f t="shared" si="1"/>
        <v>149587</v>
      </c>
      <c r="H9" s="10">
        <f t="shared" si="1"/>
        <v>240938</v>
      </c>
      <c r="I9" s="10">
        <f t="shared" si="1"/>
        <v>22906</v>
      </c>
      <c r="J9" s="10">
        <f t="shared" si="1"/>
        <v>24086</v>
      </c>
      <c r="K9" s="22">
        <f t="shared" si="1"/>
        <v>1958</v>
      </c>
      <c r="L9" s="22">
        <f t="shared" si="1"/>
        <v>1158</v>
      </c>
      <c r="M9" s="22">
        <f t="shared" si="1"/>
        <v>0</v>
      </c>
      <c r="N9" s="17">
        <f t="shared" ref="N9" si="2">SUM(B9:M9)</f>
        <v>3504303</v>
      </c>
    </row>
    <row r="11" spans="1:16">
      <c r="A11" s="23" t="s">
        <v>31</v>
      </c>
    </row>
    <row r="12" spans="1:16">
      <c r="A12" s="23"/>
    </row>
    <row r="13" spans="1:16" ht="15.75">
      <c r="A13" s="1" t="s">
        <v>20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3"/>
    </row>
    <row r="15" spans="1:16" ht="15.75">
      <c r="A15" s="32" t="s">
        <v>1</v>
      </c>
      <c r="B15" s="29" t="s">
        <v>2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1"/>
      <c r="N15" s="35" t="s">
        <v>3</v>
      </c>
    </row>
    <row r="16" spans="1:16" ht="15.75">
      <c r="A16" s="33"/>
      <c r="B16" s="2" t="s">
        <v>4</v>
      </c>
      <c r="C16" s="2" t="s">
        <v>5</v>
      </c>
      <c r="D16" s="2" t="s">
        <v>6</v>
      </c>
      <c r="E16" s="2" t="s">
        <v>7</v>
      </c>
      <c r="F16" s="2" t="s">
        <v>8</v>
      </c>
      <c r="G16" s="2" t="s">
        <v>9</v>
      </c>
      <c r="H16" s="2" t="s">
        <v>10</v>
      </c>
      <c r="I16" s="2" t="s">
        <v>11</v>
      </c>
      <c r="J16" s="2" t="s">
        <v>12</v>
      </c>
      <c r="K16" s="2" t="s">
        <v>13</v>
      </c>
      <c r="L16" s="2" t="s">
        <v>14</v>
      </c>
      <c r="M16" s="2" t="s">
        <v>15</v>
      </c>
      <c r="N16" s="36"/>
    </row>
    <row r="17" spans="1:16" ht="15.75">
      <c r="A17" s="34"/>
      <c r="B17" s="3" t="s">
        <v>16</v>
      </c>
      <c r="C17" s="3" t="s">
        <v>16</v>
      </c>
      <c r="D17" s="3" t="s">
        <v>16</v>
      </c>
      <c r="E17" s="3" t="s">
        <v>16</v>
      </c>
      <c r="F17" s="3" t="s">
        <v>16</v>
      </c>
      <c r="G17" s="3" t="s">
        <v>16</v>
      </c>
      <c r="H17" s="3" t="s">
        <v>16</v>
      </c>
      <c r="I17" s="3" t="s">
        <v>16</v>
      </c>
      <c r="J17" s="3" t="s">
        <v>16</v>
      </c>
      <c r="K17" s="3" t="s">
        <v>16</v>
      </c>
      <c r="L17" s="3" t="s">
        <v>16</v>
      </c>
      <c r="M17" s="3" t="s">
        <v>16</v>
      </c>
      <c r="N17" s="14" t="s">
        <v>16</v>
      </c>
    </row>
    <row r="18" spans="1:16" ht="23.25" customHeight="1">
      <c r="A18" s="4" t="s">
        <v>17</v>
      </c>
      <c r="B18" s="5">
        <v>1133077</v>
      </c>
      <c r="C18" s="18">
        <v>244832</v>
      </c>
      <c r="D18" s="18">
        <v>959365</v>
      </c>
      <c r="E18" s="6">
        <v>312149</v>
      </c>
      <c r="F18" s="18">
        <v>1016749</v>
      </c>
      <c r="G18" s="18">
        <v>223702</v>
      </c>
      <c r="H18" s="19">
        <v>915132</v>
      </c>
      <c r="I18" s="19">
        <v>310633</v>
      </c>
      <c r="J18" s="5">
        <v>1155693</v>
      </c>
      <c r="K18" s="16">
        <v>369120</v>
      </c>
      <c r="L18" s="16">
        <v>996333</v>
      </c>
      <c r="M18" s="16">
        <v>287451</v>
      </c>
      <c r="N18" s="15">
        <f t="shared" ref="N18:N20" si="3">SUM(B18:M18)</f>
        <v>7924236</v>
      </c>
      <c r="P18" s="21">
        <f>N18-K18</f>
        <v>7555116</v>
      </c>
    </row>
    <row r="19" spans="1:16" ht="22.5" customHeight="1">
      <c r="A19" s="4" t="s">
        <v>18</v>
      </c>
      <c r="B19" s="18">
        <v>161741</v>
      </c>
      <c r="C19" s="18">
        <v>69327</v>
      </c>
      <c r="D19" s="18">
        <v>136257</v>
      </c>
      <c r="E19" s="18">
        <v>118953</v>
      </c>
      <c r="F19" s="18">
        <v>131223</v>
      </c>
      <c r="G19" s="18">
        <v>83401</v>
      </c>
      <c r="H19" s="18">
        <v>139059</v>
      </c>
      <c r="I19" s="19">
        <v>138025</v>
      </c>
      <c r="J19" s="18">
        <v>142322</v>
      </c>
      <c r="K19" s="16">
        <v>95128</v>
      </c>
      <c r="L19" s="16">
        <v>138727</v>
      </c>
      <c r="M19" s="16">
        <v>128084</v>
      </c>
      <c r="N19" s="15">
        <f>SUM(B19:M19)</f>
        <v>1482247</v>
      </c>
      <c r="P19" s="21">
        <f>N19-L19</f>
        <v>1343520</v>
      </c>
    </row>
    <row r="20" spans="1:16" ht="24" customHeight="1">
      <c r="A20" s="8" t="s">
        <v>3</v>
      </c>
      <c r="B20" s="9">
        <f t="shared" ref="B20:M20" si="4">B18+B19</f>
        <v>1294818</v>
      </c>
      <c r="C20" s="9">
        <f t="shared" si="4"/>
        <v>314159</v>
      </c>
      <c r="D20" s="9">
        <f t="shared" si="4"/>
        <v>1095622</v>
      </c>
      <c r="E20" s="9">
        <f t="shared" si="4"/>
        <v>431102</v>
      </c>
      <c r="F20" s="10">
        <f t="shared" si="4"/>
        <v>1147972</v>
      </c>
      <c r="G20" s="10">
        <f t="shared" si="4"/>
        <v>307103</v>
      </c>
      <c r="H20" s="10">
        <f t="shared" si="4"/>
        <v>1054191</v>
      </c>
      <c r="I20" s="10">
        <f t="shared" si="4"/>
        <v>448658</v>
      </c>
      <c r="J20" s="10">
        <f t="shared" si="4"/>
        <v>1298015</v>
      </c>
      <c r="K20" s="22">
        <f t="shared" si="4"/>
        <v>464248</v>
      </c>
      <c r="L20" s="22">
        <f t="shared" si="4"/>
        <v>1135060</v>
      </c>
      <c r="M20" s="22">
        <f t="shared" si="4"/>
        <v>415535</v>
      </c>
      <c r="N20" s="17">
        <f t="shared" si="3"/>
        <v>9406483</v>
      </c>
    </row>
    <row r="21" spans="1:16" ht="15.7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3" spans="1:16" s="11" customFormat="1" ht="15.75">
      <c r="A23" s="37" t="s">
        <v>0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6" s="11" customFormat="1"/>
    <row r="25" spans="1:16" s="11" customFormat="1" ht="15.75" customHeight="1">
      <c r="A25" s="32" t="s">
        <v>1</v>
      </c>
      <c r="B25" s="29" t="s">
        <v>2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1"/>
      <c r="N25" s="35" t="s">
        <v>3</v>
      </c>
    </row>
    <row r="26" spans="1:16" s="11" customFormat="1" ht="15.75">
      <c r="A26" s="33"/>
      <c r="B26" s="2" t="s">
        <v>4</v>
      </c>
      <c r="C26" s="2" t="s">
        <v>5</v>
      </c>
      <c r="D26" s="2" t="s">
        <v>6</v>
      </c>
      <c r="E26" s="2" t="s">
        <v>7</v>
      </c>
      <c r="F26" s="2" t="s">
        <v>8</v>
      </c>
      <c r="G26" s="2" t="s">
        <v>9</v>
      </c>
      <c r="H26" s="2" t="s">
        <v>10</v>
      </c>
      <c r="I26" s="2" t="s">
        <v>11</v>
      </c>
      <c r="J26" s="2" t="s">
        <v>12</v>
      </c>
      <c r="K26" s="2" t="s">
        <v>13</v>
      </c>
      <c r="L26" s="2" t="s">
        <v>14</v>
      </c>
      <c r="M26" s="2" t="s">
        <v>15</v>
      </c>
      <c r="N26" s="36"/>
    </row>
    <row r="27" spans="1:16" s="11" customFormat="1" ht="15.75">
      <c r="A27" s="34"/>
      <c r="B27" s="3" t="s">
        <v>16</v>
      </c>
      <c r="C27" s="3" t="s">
        <v>16</v>
      </c>
      <c r="D27" s="3" t="s">
        <v>16</v>
      </c>
      <c r="E27" s="3" t="s">
        <v>16</v>
      </c>
      <c r="F27" s="3" t="s">
        <v>16</v>
      </c>
      <c r="G27" s="3" t="s">
        <v>16</v>
      </c>
      <c r="H27" s="3" t="s">
        <v>16</v>
      </c>
      <c r="I27" s="3" t="s">
        <v>16</v>
      </c>
      <c r="J27" s="3" t="s">
        <v>16</v>
      </c>
      <c r="K27" s="3" t="s">
        <v>16</v>
      </c>
      <c r="L27" s="3" t="s">
        <v>16</v>
      </c>
      <c r="M27" s="3" t="s">
        <v>16</v>
      </c>
      <c r="N27" s="14" t="s">
        <v>16</v>
      </c>
    </row>
    <row r="28" spans="1:16" s="11" customFormat="1" ht="23.25" customHeight="1">
      <c r="A28" s="4" t="s">
        <v>17</v>
      </c>
      <c r="B28" s="6">
        <v>1097008</v>
      </c>
      <c r="C28" s="6">
        <v>255727</v>
      </c>
      <c r="D28" s="7">
        <v>1020169</v>
      </c>
      <c r="E28" s="6">
        <v>179910</v>
      </c>
      <c r="F28" s="6">
        <v>1232398</v>
      </c>
      <c r="G28" s="6">
        <v>254711</v>
      </c>
      <c r="H28" s="6">
        <v>1079474</v>
      </c>
      <c r="I28" s="6">
        <v>259525</v>
      </c>
      <c r="J28" s="5">
        <v>1272410</v>
      </c>
      <c r="K28" s="5">
        <v>301223</v>
      </c>
      <c r="L28" s="5">
        <v>1002736</v>
      </c>
      <c r="M28" s="5">
        <v>255906</v>
      </c>
      <c r="N28" s="15">
        <f>SUM(B28:M28)</f>
        <v>8211197</v>
      </c>
    </row>
    <row r="29" spans="1:16" s="11" customFormat="1" ht="23.25" customHeight="1">
      <c r="A29" s="4" t="s">
        <v>18</v>
      </c>
      <c r="B29" s="6">
        <v>148271</v>
      </c>
      <c r="C29" s="6">
        <v>75551</v>
      </c>
      <c r="D29" s="6">
        <v>111203</v>
      </c>
      <c r="E29" s="6">
        <v>94219</v>
      </c>
      <c r="F29" s="6">
        <v>115332</v>
      </c>
      <c r="G29" s="6">
        <v>119305</v>
      </c>
      <c r="H29" s="7">
        <v>126482</v>
      </c>
      <c r="I29" s="7">
        <v>119505</v>
      </c>
      <c r="J29" s="16">
        <v>119163</v>
      </c>
      <c r="K29" s="5">
        <v>107988</v>
      </c>
      <c r="L29" s="5">
        <v>150098</v>
      </c>
      <c r="M29" s="5">
        <v>96997</v>
      </c>
      <c r="N29" s="15">
        <f>SUM(B29:M29)</f>
        <v>1384114</v>
      </c>
    </row>
    <row r="30" spans="1:16" s="11" customFormat="1" ht="23.25" customHeight="1">
      <c r="A30" s="8" t="s">
        <v>3</v>
      </c>
      <c r="B30" s="9">
        <f t="shared" ref="B30:M30" si="5">B28+B29</f>
        <v>1245279</v>
      </c>
      <c r="C30" s="9">
        <f t="shared" si="5"/>
        <v>331278</v>
      </c>
      <c r="D30" s="9">
        <f t="shared" si="5"/>
        <v>1131372</v>
      </c>
      <c r="E30" s="9">
        <f t="shared" si="5"/>
        <v>274129</v>
      </c>
      <c r="F30" s="10">
        <f t="shared" si="5"/>
        <v>1347730</v>
      </c>
      <c r="G30" s="10">
        <f t="shared" si="5"/>
        <v>374016</v>
      </c>
      <c r="H30" s="10">
        <f t="shared" si="5"/>
        <v>1205956</v>
      </c>
      <c r="I30" s="10">
        <f t="shared" si="5"/>
        <v>379030</v>
      </c>
      <c r="J30" s="10">
        <f t="shared" si="5"/>
        <v>1391573</v>
      </c>
      <c r="K30" s="10">
        <f t="shared" si="5"/>
        <v>409211</v>
      </c>
      <c r="L30" s="10">
        <f t="shared" si="5"/>
        <v>1152834</v>
      </c>
      <c r="M30" s="10">
        <f t="shared" si="5"/>
        <v>352903</v>
      </c>
      <c r="N30" s="17">
        <f>SUM(B30:M30)</f>
        <v>9595311</v>
      </c>
    </row>
    <row r="33" spans="1:14" s="11" customFormat="1" ht="15.75">
      <c r="A33" s="37" t="s">
        <v>26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1:14" s="11" customFormat="1"/>
    <row r="35" spans="1:14" s="11" customFormat="1" ht="15.75" customHeight="1">
      <c r="A35" s="32" t="s">
        <v>1</v>
      </c>
      <c r="B35" s="29" t="s">
        <v>2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1"/>
      <c r="N35" s="35" t="s">
        <v>3</v>
      </c>
    </row>
    <row r="36" spans="1:14" s="11" customFormat="1" ht="15.75">
      <c r="A36" s="33"/>
      <c r="B36" s="2" t="s">
        <v>4</v>
      </c>
      <c r="C36" s="2" t="s">
        <v>5</v>
      </c>
      <c r="D36" s="2" t="s">
        <v>6</v>
      </c>
      <c r="E36" s="2" t="s">
        <v>7</v>
      </c>
      <c r="F36" s="2" t="s">
        <v>8</v>
      </c>
      <c r="G36" s="2" t="s">
        <v>9</v>
      </c>
      <c r="H36" s="2" t="s">
        <v>10</v>
      </c>
      <c r="I36" s="2" t="s">
        <v>11</v>
      </c>
      <c r="J36" s="2" t="s">
        <v>12</v>
      </c>
      <c r="K36" s="2" t="s">
        <v>13</v>
      </c>
      <c r="L36" s="2" t="s">
        <v>14</v>
      </c>
      <c r="M36" s="2" t="s">
        <v>15</v>
      </c>
      <c r="N36" s="36"/>
    </row>
    <row r="37" spans="1:14" s="11" customFormat="1" ht="15.75">
      <c r="A37" s="34"/>
      <c r="B37" s="3" t="s">
        <v>16</v>
      </c>
      <c r="C37" s="3" t="s">
        <v>16</v>
      </c>
      <c r="D37" s="3" t="s">
        <v>16</v>
      </c>
      <c r="E37" s="3" t="s">
        <v>16</v>
      </c>
      <c r="F37" s="3" t="s">
        <v>16</v>
      </c>
      <c r="G37" s="3" t="s">
        <v>16</v>
      </c>
      <c r="H37" s="3" t="s">
        <v>16</v>
      </c>
      <c r="I37" s="3" t="s">
        <v>16</v>
      </c>
      <c r="J37" s="3" t="s">
        <v>16</v>
      </c>
      <c r="K37" s="3" t="s">
        <v>16</v>
      </c>
      <c r="L37" s="3" t="s">
        <v>16</v>
      </c>
      <c r="M37" s="3" t="s">
        <v>16</v>
      </c>
      <c r="N37" s="14" t="s">
        <v>16</v>
      </c>
    </row>
    <row r="38" spans="1:14" s="11" customFormat="1" ht="23.25" customHeight="1">
      <c r="A38" s="4" t="s">
        <v>17</v>
      </c>
      <c r="B38" s="6">
        <v>1259114</v>
      </c>
      <c r="C38" s="6">
        <v>267103</v>
      </c>
      <c r="D38" s="7">
        <v>1064927</v>
      </c>
      <c r="E38" s="6">
        <v>218203</v>
      </c>
      <c r="F38" s="6">
        <v>1136888</v>
      </c>
      <c r="G38" s="6">
        <v>249772</v>
      </c>
      <c r="H38" s="6">
        <v>1157447</v>
      </c>
      <c r="I38" s="6">
        <v>245936</v>
      </c>
      <c r="J38" s="5">
        <v>1262353</v>
      </c>
      <c r="K38" s="5">
        <v>283419</v>
      </c>
      <c r="L38" s="5">
        <v>1097835</v>
      </c>
      <c r="M38" s="5">
        <v>214259</v>
      </c>
      <c r="N38" s="15">
        <f>SUM(B38:M38)</f>
        <v>8457256</v>
      </c>
    </row>
    <row r="39" spans="1:14" s="11" customFormat="1" ht="23.25" customHeight="1">
      <c r="A39" s="4" t="s">
        <v>18</v>
      </c>
      <c r="B39" s="6">
        <v>147050</v>
      </c>
      <c r="C39" s="6">
        <v>67798</v>
      </c>
      <c r="D39" s="6">
        <v>110174</v>
      </c>
      <c r="E39" s="6">
        <v>90735</v>
      </c>
      <c r="F39" s="6">
        <v>161999</v>
      </c>
      <c r="G39" s="6">
        <v>81945</v>
      </c>
      <c r="H39" s="7">
        <v>134410</v>
      </c>
      <c r="I39" s="7">
        <v>105311</v>
      </c>
      <c r="J39" s="16">
        <v>138482</v>
      </c>
      <c r="K39" s="5">
        <v>79291</v>
      </c>
      <c r="L39" s="5">
        <v>136177</v>
      </c>
      <c r="M39" s="5">
        <v>97262</v>
      </c>
      <c r="N39" s="15">
        <f>SUM(B39:M39)</f>
        <v>1350634</v>
      </c>
    </row>
    <row r="40" spans="1:14" s="11" customFormat="1" ht="23.25" customHeight="1">
      <c r="A40" s="8" t="s">
        <v>3</v>
      </c>
      <c r="B40" s="9">
        <f t="shared" ref="B40:M40" si="6">B38+B39</f>
        <v>1406164</v>
      </c>
      <c r="C40" s="9">
        <f t="shared" si="6"/>
        <v>334901</v>
      </c>
      <c r="D40" s="9">
        <f t="shared" si="6"/>
        <v>1175101</v>
      </c>
      <c r="E40" s="9">
        <f t="shared" si="6"/>
        <v>308938</v>
      </c>
      <c r="F40" s="10">
        <f t="shared" si="6"/>
        <v>1298887</v>
      </c>
      <c r="G40" s="10">
        <f t="shared" si="6"/>
        <v>331717</v>
      </c>
      <c r="H40" s="10">
        <f t="shared" si="6"/>
        <v>1291857</v>
      </c>
      <c r="I40" s="10">
        <f t="shared" si="6"/>
        <v>351247</v>
      </c>
      <c r="J40" s="10">
        <f t="shared" si="6"/>
        <v>1400835</v>
      </c>
      <c r="K40" s="10">
        <f t="shared" si="6"/>
        <v>362710</v>
      </c>
      <c r="L40" s="10">
        <f t="shared" si="6"/>
        <v>1234012</v>
      </c>
      <c r="M40" s="10">
        <f t="shared" si="6"/>
        <v>311521</v>
      </c>
      <c r="N40" s="17">
        <f>SUM(B40:M40)</f>
        <v>9807890</v>
      </c>
    </row>
    <row r="42" spans="1:14">
      <c r="A42" s="23" t="s">
        <v>28</v>
      </c>
      <c r="N42" s="21">
        <f>N39-11558</f>
        <v>1339076</v>
      </c>
    </row>
    <row r="44" spans="1:14" s="11" customFormat="1" ht="15.75">
      <c r="A44" s="37" t="s">
        <v>27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1:14" s="11" customFormat="1"/>
    <row r="46" spans="1:14" s="11" customFormat="1" ht="15.75" customHeight="1">
      <c r="A46" s="32" t="s">
        <v>1</v>
      </c>
      <c r="B46" s="29" t="s">
        <v>2</v>
      </c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1"/>
      <c r="N46" s="35" t="s">
        <v>3</v>
      </c>
    </row>
    <row r="47" spans="1:14" s="11" customFormat="1" ht="15.75">
      <c r="A47" s="33"/>
      <c r="B47" s="2" t="s">
        <v>4</v>
      </c>
      <c r="C47" s="2" t="s">
        <v>5</v>
      </c>
      <c r="D47" s="2" t="s">
        <v>6</v>
      </c>
      <c r="E47" s="2" t="s">
        <v>7</v>
      </c>
      <c r="F47" s="2" t="s">
        <v>8</v>
      </c>
      <c r="G47" s="2" t="s">
        <v>9</v>
      </c>
      <c r="H47" s="2" t="s">
        <v>10</v>
      </c>
      <c r="I47" s="2" t="s">
        <v>11</v>
      </c>
      <c r="J47" s="2" t="s">
        <v>12</v>
      </c>
      <c r="K47" s="2" t="s">
        <v>13</v>
      </c>
      <c r="L47" s="2" t="s">
        <v>14</v>
      </c>
      <c r="M47" s="2" t="s">
        <v>15</v>
      </c>
      <c r="N47" s="36"/>
    </row>
    <row r="48" spans="1:14" s="11" customFormat="1" ht="15.75">
      <c r="A48" s="34"/>
      <c r="B48" s="3" t="s">
        <v>16</v>
      </c>
      <c r="C48" s="3" t="s">
        <v>16</v>
      </c>
      <c r="D48" s="3" t="s">
        <v>16</v>
      </c>
      <c r="E48" s="3" t="s">
        <v>16</v>
      </c>
      <c r="F48" s="3" t="s">
        <v>16</v>
      </c>
      <c r="G48" s="3" t="s">
        <v>16</v>
      </c>
      <c r="H48" s="3" t="s">
        <v>16</v>
      </c>
      <c r="I48" s="3" t="s">
        <v>16</v>
      </c>
      <c r="J48" s="3" t="s">
        <v>16</v>
      </c>
      <c r="K48" s="3" t="s">
        <v>16</v>
      </c>
      <c r="L48" s="3" t="s">
        <v>16</v>
      </c>
      <c r="M48" s="3" t="s">
        <v>16</v>
      </c>
      <c r="N48" s="14" t="s">
        <v>16</v>
      </c>
    </row>
    <row r="49" spans="1:14" s="11" customFormat="1" ht="23.25" customHeight="1">
      <c r="A49" s="4" t="s">
        <v>17</v>
      </c>
      <c r="B49" s="6">
        <v>1247639</v>
      </c>
      <c r="C49" s="6">
        <v>213347</v>
      </c>
      <c r="D49" s="7">
        <v>1091484</v>
      </c>
      <c r="E49" s="6">
        <v>175206</v>
      </c>
      <c r="F49" s="6">
        <v>1049498</v>
      </c>
      <c r="G49" s="6">
        <v>223369</v>
      </c>
      <c r="H49" s="6">
        <v>1077501</v>
      </c>
      <c r="I49" s="6">
        <v>269207</v>
      </c>
      <c r="J49" s="5">
        <v>1247572</v>
      </c>
      <c r="K49" s="5">
        <v>260532</v>
      </c>
      <c r="L49" s="5">
        <v>1104632</v>
      </c>
      <c r="M49" s="5">
        <v>211511</v>
      </c>
      <c r="N49" s="15">
        <f>SUM(B49:M49)</f>
        <v>8171498</v>
      </c>
    </row>
    <row r="50" spans="1:14" s="11" customFormat="1" ht="23.25" customHeight="1">
      <c r="A50" s="4" t="s">
        <v>18</v>
      </c>
      <c r="B50" s="6">
        <v>165783</v>
      </c>
      <c r="C50" s="6">
        <v>10608</v>
      </c>
      <c r="D50" s="6">
        <v>154139</v>
      </c>
      <c r="E50" s="6">
        <v>3778</v>
      </c>
      <c r="F50" s="6">
        <v>175254</v>
      </c>
      <c r="G50" s="6">
        <v>21444</v>
      </c>
      <c r="H50" s="7">
        <v>176479</v>
      </c>
      <c r="I50" s="7">
        <v>17596</v>
      </c>
      <c r="J50" s="16">
        <v>170631</v>
      </c>
      <c r="K50" s="5">
        <v>80919</v>
      </c>
      <c r="L50" s="5">
        <v>152070</v>
      </c>
      <c r="M50" s="5">
        <v>95361</v>
      </c>
      <c r="N50" s="15">
        <f>SUM(B50:M50)</f>
        <v>1224062</v>
      </c>
    </row>
    <row r="51" spans="1:14" s="11" customFormat="1" ht="23.25" customHeight="1">
      <c r="A51" s="8" t="s">
        <v>3</v>
      </c>
      <c r="B51" s="9">
        <f t="shared" ref="B51:M51" si="7">B49+B50</f>
        <v>1413422</v>
      </c>
      <c r="C51" s="9">
        <f t="shared" si="7"/>
        <v>223955</v>
      </c>
      <c r="D51" s="9">
        <f t="shared" si="7"/>
        <v>1245623</v>
      </c>
      <c r="E51" s="9">
        <f t="shared" si="7"/>
        <v>178984</v>
      </c>
      <c r="F51" s="10">
        <f t="shared" si="7"/>
        <v>1224752</v>
      </c>
      <c r="G51" s="10">
        <f t="shared" si="7"/>
        <v>244813</v>
      </c>
      <c r="H51" s="10">
        <f t="shared" si="7"/>
        <v>1253980</v>
      </c>
      <c r="I51" s="10">
        <f t="shared" si="7"/>
        <v>286803</v>
      </c>
      <c r="J51" s="10">
        <f t="shared" si="7"/>
        <v>1418203</v>
      </c>
      <c r="K51" s="10">
        <f t="shared" si="7"/>
        <v>341451</v>
      </c>
      <c r="L51" s="10">
        <f t="shared" si="7"/>
        <v>1256702</v>
      </c>
      <c r="M51" s="10">
        <f t="shared" si="7"/>
        <v>306872</v>
      </c>
      <c r="N51" s="17">
        <f>SUM(B51:M51)</f>
        <v>9395560</v>
      </c>
    </row>
    <row r="55" spans="1:14" s="11" customFormat="1" ht="15.75">
      <c r="A55" s="37" t="s">
        <v>25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1:14" s="11" customFormat="1"/>
    <row r="57" spans="1:14" s="11" customFormat="1" ht="15.75" customHeight="1">
      <c r="A57" s="32" t="s">
        <v>1</v>
      </c>
      <c r="B57" s="29" t="s">
        <v>2</v>
      </c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1"/>
      <c r="N57" s="35" t="s">
        <v>3</v>
      </c>
    </row>
    <row r="58" spans="1:14" s="11" customFormat="1" ht="15.75">
      <c r="A58" s="33"/>
      <c r="B58" s="2" t="s">
        <v>4</v>
      </c>
      <c r="C58" s="2" t="s">
        <v>5</v>
      </c>
      <c r="D58" s="2" t="s">
        <v>6</v>
      </c>
      <c r="E58" s="2" t="s">
        <v>7</v>
      </c>
      <c r="F58" s="2" t="s">
        <v>8</v>
      </c>
      <c r="G58" s="2" t="s">
        <v>9</v>
      </c>
      <c r="H58" s="2" t="s">
        <v>10</v>
      </c>
      <c r="I58" s="2" t="s">
        <v>11</v>
      </c>
      <c r="J58" s="2" t="s">
        <v>12</v>
      </c>
      <c r="K58" s="2" t="s">
        <v>13</v>
      </c>
      <c r="L58" s="2" t="s">
        <v>14</v>
      </c>
      <c r="M58" s="2" t="s">
        <v>15</v>
      </c>
      <c r="N58" s="36"/>
    </row>
    <row r="59" spans="1:14" s="11" customFormat="1" ht="15.75">
      <c r="A59" s="34"/>
      <c r="B59" s="3" t="s">
        <v>16</v>
      </c>
      <c r="C59" s="3" t="s">
        <v>16</v>
      </c>
      <c r="D59" s="3" t="s">
        <v>16</v>
      </c>
      <c r="E59" s="3" t="s">
        <v>16</v>
      </c>
      <c r="F59" s="3" t="s">
        <v>16</v>
      </c>
      <c r="G59" s="3" t="s">
        <v>16</v>
      </c>
      <c r="H59" s="3" t="s">
        <v>16</v>
      </c>
      <c r="I59" s="3" t="s">
        <v>16</v>
      </c>
      <c r="J59" s="3" t="s">
        <v>16</v>
      </c>
      <c r="K59" s="3" t="s">
        <v>16</v>
      </c>
      <c r="L59" s="3" t="s">
        <v>16</v>
      </c>
      <c r="M59" s="3" t="s">
        <v>16</v>
      </c>
      <c r="N59" s="14" t="s">
        <v>16</v>
      </c>
    </row>
    <row r="60" spans="1:14" s="11" customFormat="1" ht="23.25" customHeight="1">
      <c r="A60" s="4" t="s">
        <v>17</v>
      </c>
      <c r="B60" s="6">
        <v>1312350</v>
      </c>
      <c r="C60" s="6">
        <v>128385</v>
      </c>
      <c r="D60" s="7">
        <v>1050574.7</v>
      </c>
      <c r="E60" s="6">
        <v>71925</v>
      </c>
      <c r="F60" s="6">
        <v>1038513</v>
      </c>
      <c r="G60" s="6">
        <v>110792</v>
      </c>
      <c r="H60" s="6">
        <v>1111425</v>
      </c>
      <c r="I60" s="6">
        <v>160426</v>
      </c>
      <c r="J60" s="5">
        <v>1196478</v>
      </c>
      <c r="K60" s="5">
        <v>181661</v>
      </c>
      <c r="L60" s="5">
        <v>1034422</v>
      </c>
      <c r="M60" s="5">
        <v>177105</v>
      </c>
      <c r="N60" s="15">
        <f>SUM(B60:M60)</f>
        <v>7574056.7000000002</v>
      </c>
    </row>
    <row r="61" spans="1:14" s="11" customFormat="1" ht="23.25" customHeight="1">
      <c r="A61" s="4" t="s">
        <v>18</v>
      </c>
      <c r="B61" s="6">
        <v>157073</v>
      </c>
      <c r="C61" s="6">
        <v>18284</v>
      </c>
      <c r="D61" s="6">
        <v>139664</v>
      </c>
      <c r="E61" s="6">
        <v>1114</v>
      </c>
      <c r="F61" s="6">
        <v>133395</v>
      </c>
      <c r="G61" s="6">
        <v>39630</v>
      </c>
      <c r="H61" s="7">
        <v>171687</v>
      </c>
      <c r="I61" s="7">
        <v>14592</v>
      </c>
      <c r="J61" s="16">
        <v>146599</v>
      </c>
      <c r="K61" s="5">
        <v>10858</v>
      </c>
      <c r="L61" s="5">
        <v>178548</v>
      </c>
      <c r="M61" s="5">
        <v>5478</v>
      </c>
      <c r="N61" s="15">
        <f>SUM(B61:M61)</f>
        <v>1016922</v>
      </c>
    </row>
    <row r="62" spans="1:14" s="11" customFormat="1" ht="23.25" customHeight="1">
      <c r="A62" s="8" t="s">
        <v>3</v>
      </c>
      <c r="B62" s="9">
        <f t="shared" ref="B62:M62" si="8">B60+B61</f>
        <v>1469423</v>
      </c>
      <c r="C62" s="9">
        <f t="shared" si="8"/>
        <v>146669</v>
      </c>
      <c r="D62" s="9">
        <f t="shared" si="8"/>
        <v>1190238.7</v>
      </c>
      <c r="E62" s="9">
        <f t="shared" si="8"/>
        <v>73039</v>
      </c>
      <c r="F62" s="10">
        <f t="shared" si="8"/>
        <v>1171908</v>
      </c>
      <c r="G62" s="10">
        <f t="shared" si="8"/>
        <v>150422</v>
      </c>
      <c r="H62" s="10">
        <f t="shared" si="8"/>
        <v>1283112</v>
      </c>
      <c r="I62" s="10">
        <f t="shared" si="8"/>
        <v>175018</v>
      </c>
      <c r="J62" s="10">
        <f t="shared" si="8"/>
        <v>1343077</v>
      </c>
      <c r="K62" s="10">
        <f t="shared" si="8"/>
        <v>192519</v>
      </c>
      <c r="L62" s="10">
        <f t="shared" si="8"/>
        <v>1212970</v>
      </c>
      <c r="M62" s="10">
        <f t="shared" si="8"/>
        <v>182583</v>
      </c>
      <c r="N62" s="17">
        <f>SUM(B62:M62)</f>
        <v>8590978.6999999993</v>
      </c>
    </row>
    <row r="67" spans="1:14" s="11" customFormat="1" ht="15.75">
      <c r="A67" s="37" t="s">
        <v>22</v>
      </c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1:14" s="11" customFormat="1"/>
    <row r="69" spans="1:14" s="11" customFormat="1" ht="15.75" customHeight="1">
      <c r="A69" s="32" t="s">
        <v>1</v>
      </c>
      <c r="B69" s="29" t="s">
        <v>2</v>
      </c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1"/>
      <c r="N69" s="35" t="s">
        <v>3</v>
      </c>
    </row>
    <row r="70" spans="1:14" s="11" customFormat="1" ht="15.75">
      <c r="A70" s="33"/>
      <c r="B70" s="2" t="s">
        <v>4</v>
      </c>
      <c r="C70" s="2" t="s">
        <v>5</v>
      </c>
      <c r="D70" s="2" t="s">
        <v>6</v>
      </c>
      <c r="E70" s="2" t="s">
        <v>7</v>
      </c>
      <c r="F70" s="2" t="s">
        <v>8</v>
      </c>
      <c r="G70" s="2" t="s">
        <v>9</v>
      </c>
      <c r="H70" s="2" t="s">
        <v>10</v>
      </c>
      <c r="I70" s="2" t="s">
        <v>11</v>
      </c>
      <c r="J70" s="2" t="s">
        <v>12</v>
      </c>
      <c r="K70" s="2" t="s">
        <v>13</v>
      </c>
      <c r="L70" s="2" t="s">
        <v>14</v>
      </c>
      <c r="M70" s="2" t="s">
        <v>15</v>
      </c>
      <c r="N70" s="36"/>
    </row>
    <row r="71" spans="1:14" s="11" customFormat="1" ht="15.75">
      <c r="A71" s="34"/>
      <c r="B71" s="3" t="s">
        <v>16</v>
      </c>
      <c r="C71" s="3" t="s">
        <v>16</v>
      </c>
      <c r="D71" s="3" t="s">
        <v>16</v>
      </c>
      <c r="E71" s="3" t="s">
        <v>16</v>
      </c>
      <c r="F71" s="3" t="s">
        <v>16</v>
      </c>
      <c r="G71" s="3" t="s">
        <v>16</v>
      </c>
      <c r="H71" s="3" t="s">
        <v>16</v>
      </c>
      <c r="I71" s="3" t="s">
        <v>16</v>
      </c>
      <c r="J71" s="3" t="s">
        <v>16</v>
      </c>
      <c r="K71" s="3" t="s">
        <v>16</v>
      </c>
      <c r="L71" s="3" t="s">
        <v>16</v>
      </c>
      <c r="M71" s="3" t="s">
        <v>16</v>
      </c>
      <c r="N71" s="14" t="s">
        <v>16</v>
      </c>
    </row>
    <row r="72" spans="1:14" s="11" customFormat="1" ht="23.25" customHeight="1">
      <c r="A72" s="4" t="s">
        <v>17</v>
      </c>
      <c r="B72" s="6">
        <v>0</v>
      </c>
      <c r="C72" s="6"/>
      <c r="D72" s="7"/>
      <c r="E72" s="6"/>
      <c r="F72" s="6"/>
      <c r="G72" s="6"/>
      <c r="H72" s="6">
        <v>720202</v>
      </c>
      <c r="I72" s="6">
        <v>44633</v>
      </c>
      <c r="J72" s="5">
        <v>1171831</v>
      </c>
      <c r="K72" s="5">
        <v>149649</v>
      </c>
      <c r="L72" s="5">
        <v>1090488</v>
      </c>
      <c r="M72" s="5">
        <v>108282</v>
      </c>
      <c r="N72" s="15">
        <f>SUM(B72:M72)</f>
        <v>3285085</v>
      </c>
    </row>
    <row r="73" spans="1:14" s="11" customFormat="1" ht="23.25" customHeight="1">
      <c r="A73" s="4" t="s">
        <v>18</v>
      </c>
      <c r="B73" s="6"/>
      <c r="C73" s="6"/>
      <c r="D73" s="6"/>
      <c r="E73" s="6"/>
      <c r="F73" s="6"/>
      <c r="G73" s="6"/>
      <c r="H73" s="7">
        <v>71271</v>
      </c>
      <c r="I73" s="7">
        <v>30118</v>
      </c>
      <c r="J73" s="16">
        <v>80544</v>
      </c>
      <c r="K73" s="5">
        <v>52379</v>
      </c>
      <c r="L73" s="5">
        <v>144393</v>
      </c>
      <c r="M73" s="5">
        <v>22520</v>
      </c>
      <c r="N73" s="15">
        <f>SUM(B73:M73)</f>
        <v>401225</v>
      </c>
    </row>
    <row r="74" spans="1:14" s="11" customFormat="1" ht="23.25" customHeight="1">
      <c r="A74" s="8" t="s">
        <v>3</v>
      </c>
      <c r="B74" s="9">
        <f t="shared" ref="B74:M74" si="9">B72+B73</f>
        <v>0</v>
      </c>
      <c r="C74" s="9">
        <f t="shared" si="9"/>
        <v>0</v>
      </c>
      <c r="D74" s="9">
        <f t="shared" si="9"/>
        <v>0</v>
      </c>
      <c r="E74" s="9">
        <f t="shared" si="9"/>
        <v>0</v>
      </c>
      <c r="F74" s="10">
        <f t="shared" si="9"/>
        <v>0</v>
      </c>
      <c r="G74" s="10">
        <f t="shared" si="9"/>
        <v>0</v>
      </c>
      <c r="H74" s="10">
        <f t="shared" si="9"/>
        <v>791473</v>
      </c>
      <c r="I74" s="10">
        <f t="shared" si="9"/>
        <v>74751</v>
      </c>
      <c r="J74" s="10">
        <f t="shared" si="9"/>
        <v>1252375</v>
      </c>
      <c r="K74" s="10">
        <f t="shared" si="9"/>
        <v>202028</v>
      </c>
      <c r="L74" s="10">
        <f t="shared" si="9"/>
        <v>1234881</v>
      </c>
      <c r="M74" s="10">
        <f t="shared" si="9"/>
        <v>130802</v>
      </c>
      <c r="N74" s="17">
        <f>SUM(B74:M74)</f>
        <v>3686310</v>
      </c>
    </row>
    <row r="76" spans="1:14">
      <c r="A76" s="25" t="s">
        <v>19</v>
      </c>
    </row>
    <row r="77" spans="1:14">
      <c r="A77" s="26" t="s">
        <v>24</v>
      </c>
    </row>
    <row r="78" spans="1:14">
      <c r="A78" s="26" t="s">
        <v>23</v>
      </c>
    </row>
    <row r="86" spans="1:14"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</row>
    <row r="87" spans="1:14"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</row>
    <row r="88" spans="1:14">
      <c r="A88" s="20"/>
      <c r="B88" s="24"/>
      <c r="C88" s="24"/>
      <c r="D88" s="24"/>
      <c r="E88" s="24"/>
      <c r="F88" s="24"/>
      <c r="G88" s="24"/>
      <c r="H88" s="24"/>
      <c r="I88" s="21"/>
      <c r="J88" s="21"/>
      <c r="K88" s="21"/>
      <c r="L88" s="21"/>
      <c r="M88" s="21"/>
      <c r="N88" s="21"/>
    </row>
    <row r="89" spans="1:14">
      <c r="A89" s="20"/>
      <c r="B89" s="24"/>
      <c r="C89" s="24"/>
      <c r="D89" s="24"/>
      <c r="E89" s="24"/>
      <c r="F89" s="24"/>
      <c r="G89" s="24"/>
      <c r="H89" s="24"/>
      <c r="I89" s="21"/>
      <c r="J89" s="21"/>
      <c r="K89" s="21"/>
      <c r="L89" s="21"/>
      <c r="M89" s="21"/>
      <c r="N89" s="21"/>
    </row>
    <row r="90" spans="1:14">
      <c r="A90" s="20"/>
      <c r="B90" s="24"/>
      <c r="C90" s="24"/>
      <c r="D90" s="24"/>
      <c r="E90" s="24"/>
      <c r="F90" s="24"/>
      <c r="G90" s="24"/>
      <c r="H90" s="24"/>
      <c r="I90" s="21"/>
      <c r="J90" s="21"/>
      <c r="K90" s="21"/>
      <c r="L90" s="21"/>
      <c r="M90" s="21"/>
      <c r="N90" s="21"/>
    </row>
    <row r="91" spans="1:14">
      <c r="A91" s="20"/>
      <c r="B91" s="24"/>
      <c r="C91" s="24"/>
      <c r="D91" s="24"/>
      <c r="E91" s="24"/>
      <c r="F91" s="24"/>
      <c r="G91" s="24"/>
      <c r="H91" s="24"/>
    </row>
    <row r="92" spans="1:14">
      <c r="A92" s="20"/>
      <c r="B92" s="20"/>
      <c r="C92" s="20"/>
      <c r="E92" s="20"/>
      <c r="F92" s="20"/>
      <c r="G92" s="20"/>
      <c r="H92" s="20"/>
      <c r="K92" s="21"/>
    </row>
    <row r="93" spans="1:14">
      <c r="A93" s="20"/>
      <c r="B93" s="20"/>
      <c r="C93" s="20"/>
      <c r="D93" s="20"/>
      <c r="E93" s="20"/>
      <c r="F93" s="20"/>
      <c r="G93" s="20"/>
      <c r="H93" s="20"/>
    </row>
    <row r="94" spans="1:14">
      <c r="A94" s="20"/>
      <c r="B94" s="20"/>
      <c r="C94" s="20"/>
      <c r="D94" s="20"/>
      <c r="E94" s="20"/>
      <c r="F94" s="20"/>
      <c r="H94" s="24"/>
      <c r="K94" s="21"/>
    </row>
    <row r="95" spans="1:14">
      <c r="A95" s="20"/>
      <c r="B95" s="24"/>
      <c r="C95" s="24"/>
      <c r="D95" s="24"/>
      <c r="E95" s="24"/>
      <c r="F95" s="24"/>
      <c r="G95" s="24"/>
      <c r="H95" s="20"/>
    </row>
    <row r="96" spans="1:14">
      <c r="A96" s="20"/>
      <c r="B96" s="20"/>
      <c r="C96" s="20"/>
      <c r="D96" s="20"/>
      <c r="E96" s="20"/>
      <c r="F96" s="20"/>
      <c r="G96" s="20"/>
      <c r="H96" s="20"/>
    </row>
    <row r="97" spans="1:8">
      <c r="A97" s="20"/>
      <c r="B97" s="24"/>
      <c r="C97" s="24"/>
      <c r="D97" s="24"/>
      <c r="E97" s="24"/>
      <c r="F97" s="24"/>
      <c r="G97" s="24"/>
      <c r="H97" s="24"/>
    </row>
  </sheetData>
  <mergeCells count="26">
    <mergeCell ref="A46:A48"/>
    <mergeCell ref="B46:M46"/>
    <mergeCell ref="N46:N47"/>
    <mergeCell ref="A33:N33"/>
    <mergeCell ref="A35:A37"/>
    <mergeCell ref="B35:M35"/>
    <mergeCell ref="N35:N36"/>
    <mergeCell ref="A44:N44"/>
    <mergeCell ref="A67:N67"/>
    <mergeCell ref="A69:A71"/>
    <mergeCell ref="B69:M69"/>
    <mergeCell ref="N69:N70"/>
    <mergeCell ref="A55:N55"/>
    <mergeCell ref="A57:A59"/>
    <mergeCell ref="B57:M57"/>
    <mergeCell ref="N57:N58"/>
    <mergeCell ref="A4:A6"/>
    <mergeCell ref="B4:M4"/>
    <mergeCell ref="N4:N5"/>
    <mergeCell ref="A25:A27"/>
    <mergeCell ref="B25:M25"/>
    <mergeCell ref="N25:N26"/>
    <mergeCell ref="B15:M15"/>
    <mergeCell ref="A15:A17"/>
    <mergeCell ref="N15:N16"/>
    <mergeCell ref="A23:N23"/>
  </mergeCell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Summary</vt:lpstr>
      <vt:lpstr>2018</vt:lpstr>
      <vt:lpstr>2014-2020</vt:lpstr>
      <vt:lpstr>'2014-2020'!Print_Area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azizul</dc:creator>
  <cp:lastModifiedBy>MICHELLE</cp:lastModifiedBy>
  <cp:lastPrinted>2020-02-14T03:36:34Z</cp:lastPrinted>
  <dcterms:created xsi:type="dcterms:W3CDTF">2018-10-21T13:07:00Z</dcterms:created>
  <dcterms:modified xsi:type="dcterms:W3CDTF">2020-12-11T09:01:42Z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1033-10.2.0.7635</vt:lpwstr>
  </property>
</Properties>
</file>