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Study Penang Budget 2020\"/>
    </mc:Choice>
  </mc:AlternateContent>
  <xr:revisionPtr revIDLastSave="0" documentId="13_ncr:1_{1FF6D9E3-1734-4526-B91E-1A8F712D53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tudy Penang" sheetId="1" r:id="rId1"/>
  </sheets>
  <definedNames>
    <definedName name="_xlnm._FilterDatabase" localSheetId="0" hidden="1">'Study Penang'!$B$17:$K$32</definedName>
    <definedName name="_xlnm.Print_Area" localSheetId="0">'Study Penang'!$B$1:$K$33</definedName>
    <definedName name="valuevx">42.314159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" i="1" l="1"/>
  <c r="J32" i="1" l="1"/>
  <c r="H7" i="1" l="1"/>
  <c r="H5" i="1"/>
  <c r="H6" i="1"/>
  <c r="H9" i="1"/>
  <c r="H8" i="1"/>
  <c r="J33" i="1"/>
  <c r="C7" i="1" l="1"/>
  <c r="I7" i="1" s="1"/>
  <c r="J35" i="1"/>
  <c r="G8" i="1" l="1"/>
  <c r="C11" i="1"/>
  <c r="G7" i="1"/>
  <c r="G9" i="1"/>
  <c r="G5" i="1"/>
  <c r="G6" i="1"/>
</calcChain>
</file>

<file path=xl/sharedStrings.xml><?xml version="1.0" encoding="utf-8"?>
<sst xmlns="http://schemas.openxmlformats.org/spreadsheetml/2006/main" count="27" uniqueCount="22">
  <si>
    <t>Penang Global Torism Sdn Bhd</t>
  </si>
  <si>
    <t>Budget &amp; Expenses</t>
  </si>
  <si>
    <t>Breakdown of Expenses</t>
  </si>
  <si>
    <t>Total Budget</t>
  </si>
  <si>
    <t>Roadshow</t>
  </si>
  <si>
    <t>Total Expenses</t>
  </si>
  <si>
    <t>Website</t>
  </si>
  <si>
    <t>Printing/Stationery</t>
  </si>
  <si>
    <t>Others</t>
  </si>
  <si>
    <t>Description</t>
  </si>
  <si>
    <t>Category</t>
  </si>
  <si>
    <t>Sponsorship</t>
  </si>
  <si>
    <t>(-) Membership fee collection</t>
  </si>
  <si>
    <t>Net Expenses</t>
  </si>
  <si>
    <t>Mandalay - High school visit (2019) Transportation</t>
  </si>
  <si>
    <t>Membership fee collection</t>
  </si>
  <si>
    <t>Honorarium</t>
  </si>
  <si>
    <t>Study Penang Website</t>
  </si>
  <si>
    <t>Balance</t>
  </si>
  <si>
    <t xml:space="preserve">Actual Amount </t>
  </si>
  <si>
    <t>Penang Centre of Education Tourism (Actual Expenditure as of 31.8.2020)</t>
  </si>
  <si>
    <t>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</si>
</sst>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M&quot;#,##0_);[Red]\(&quot;RM&quot;#,##0\)"/>
    <numFmt numFmtId="8" formatCode="&quot;RM&quot;#,##0.00_);[Red]\(&quot;RM&quot;#,##0.00\)"/>
    <numFmt numFmtId="44" formatCode="_(&quot;RM&quot;* #,##0.00_);_(&quot;RM&quot;* \(#,##0.00\);_(&quot;RM&quot;* &quot;-&quot;??_);_(@_)"/>
    <numFmt numFmtId="43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22"/>
      <color theme="4"/>
      <name val="Arial"/>
      <family val="2"/>
    </font>
    <font>
      <sz val="11"/>
      <color theme="1"/>
      <name val="Arial"/>
      <family val="2"/>
    </font>
    <font>
      <sz val="16"/>
      <color theme="4"/>
      <name val="Arial"/>
      <family val="2"/>
    </font>
    <font>
      <sz val="9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2"/>
      <color theme="0"/>
      <name val="Arial"/>
      <family val="2"/>
    </font>
    <font>
      <b/>
      <sz val="11"/>
      <color theme="4" tint="-0.249977111117893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4"/>
      <name val="Calibri"/>
      <family val="2"/>
      <scheme val="minor"/>
    </font>
    <font>
      <u/>
      <sz val="8"/>
      <color theme="4"/>
      <name val="Arial"/>
      <family val="2"/>
    </font>
    <font>
      <sz val="8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 style="hair">
        <color theme="4"/>
      </right>
      <top style="hair">
        <color theme="4"/>
      </top>
      <bottom style="double">
        <color theme="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79">
    <xf numFmtId="0" fontId="0" fillId="0" borderId="0" xfId="0"/>
    <xf numFmtId="0" fontId="10" fillId="2" borderId="0" xfId="0" applyFont="1" applyFill="1" applyAlignment="1">
      <alignment horizontal="left" vertical="center"/>
    </xf>
    <xf numFmtId="0" fontId="11" fillId="0" borderId="0" xfId="0" applyFont="1"/>
    <xf numFmtId="0" fontId="1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5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7" fillId="6" borderId="0" xfId="0" applyFont="1" applyFill="1" applyAlignment="1">
      <alignment horizontal="left" vertical="center" indent="1"/>
    </xf>
    <xf numFmtId="0" fontId="19" fillId="6" borderId="0" xfId="0" applyFont="1" applyFill="1" applyAlignment="1">
      <alignment horizontal="right" vertical="center" indent="1"/>
    </xf>
    <xf numFmtId="9" fontId="16" fillId="4" borderId="2" xfId="0" applyNumberFormat="1" applyFont="1" applyFill="1" applyBorder="1" applyAlignment="1">
      <alignment horizontal="center" vertical="center"/>
    </xf>
    <xf numFmtId="38" fontId="17" fillId="7" borderId="2" xfId="0" applyNumberFormat="1" applyFont="1" applyFill="1" applyBorder="1" applyAlignment="1">
      <alignment horizontal="right" vertical="center"/>
    </xf>
    <xf numFmtId="0" fontId="16" fillId="5" borderId="0" xfId="0" applyFont="1" applyFill="1" applyAlignment="1">
      <alignment horizontal="center"/>
    </xf>
    <xf numFmtId="8" fontId="20" fillId="4" borderId="0" xfId="0" applyNumberFormat="1" applyFont="1" applyFill="1" applyBorder="1" applyAlignment="1">
      <alignment horizontal="center" vertical="center"/>
    </xf>
    <xf numFmtId="9" fontId="16" fillId="8" borderId="3" xfId="0" applyNumberFormat="1" applyFont="1" applyFill="1" applyBorder="1" applyAlignment="1">
      <alignment horizontal="center" vertical="center"/>
    </xf>
    <xf numFmtId="9" fontId="16" fillId="9" borderId="4" xfId="0" applyNumberFormat="1" applyFont="1" applyFill="1" applyBorder="1" applyAlignment="1">
      <alignment horizontal="center" vertical="center"/>
    </xf>
    <xf numFmtId="9" fontId="16" fillId="10" borderId="4" xfId="0" applyNumberFormat="1" applyFont="1" applyFill="1" applyBorder="1" applyAlignment="1">
      <alignment horizontal="center" vertical="center"/>
    </xf>
    <xf numFmtId="8" fontId="18" fillId="7" borderId="0" xfId="0" applyNumberFormat="1" applyFont="1" applyFill="1" applyBorder="1" applyAlignment="1">
      <alignment horizontal="center" vertical="center"/>
    </xf>
    <xf numFmtId="9" fontId="16" fillId="11" borderId="4" xfId="0" applyNumberFormat="1" applyFont="1" applyFill="1" applyBorder="1" applyAlignment="1">
      <alignment horizontal="center" vertical="center"/>
    </xf>
    <xf numFmtId="0" fontId="15" fillId="4" borderId="0" xfId="0" applyFont="1" applyFill="1" applyAlignment="1">
      <alignment horizontal="left" vertical="center" indent="1"/>
    </xf>
    <xf numFmtId="0" fontId="16" fillId="4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43" fontId="16" fillId="4" borderId="0" xfId="1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17" fillId="6" borderId="0" xfId="0" applyFont="1" applyFill="1" applyAlignment="1">
      <alignment horizontal="center" vertical="center"/>
    </xf>
    <xf numFmtId="0" fontId="17" fillId="6" borderId="0" xfId="0" applyFont="1" applyFill="1"/>
    <xf numFmtId="0" fontId="11" fillId="2" borderId="5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left" vertical="center"/>
    </xf>
    <xf numFmtId="43" fontId="11" fillId="12" borderId="8" xfId="0" applyNumberFormat="1" applyFont="1" applyFill="1" applyBorder="1" applyAlignment="1">
      <alignment horizontal="right" vertical="center"/>
    </xf>
    <xf numFmtId="0" fontId="11" fillId="12" borderId="5" xfId="0" applyFont="1" applyFill="1" applyBorder="1"/>
    <xf numFmtId="0" fontId="11" fillId="2" borderId="9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left" vertical="center"/>
    </xf>
    <xf numFmtId="4" fontId="11" fillId="2" borderId="11" xfId="0" applyNumberFormat="1" applyFont="1" applyFill="1" applyBorder="1" applyAlignment="1">
      <alignment horizontal="right" vertical="center" indent="2"/>
    </xf>
    <xf numFmtId="0" fontId="11" fillId="12" borderId="9" xfId="0" applyFont="1" applyFill="1" applyBorder="1"/>
    <xf numFmtId="0" fontId="11" fillId="2" borderId="12" xfId="0" applyFont="1" applyFill="1" applyBorder="1" applyAlignment="1">
      <alignment horizontal="left" vertical="center"/>
    </xf>
    <xf numFmtId="4" fontId="11" fillId="2" borderId="13" xfId="0" applyNumberFormat="1" applyFont="1" applyFill="1" applyBorder="1" applyAlignment="1">
      <alignment horizontal="right" vertical="center" indent="2"/>
    </xf>
    <xf numFmtId="0" fontId="11" fillId="12" borderId="12" xfId="0" applyFont="1" applyFill="1" applyBorder="1"/>
    <xf numFmtId="0" fontId="17" fillId="6" borderId="14" xfId="0" applyFont="1" applyFill="1" applyBorder="1"/>
    <xf numFmtId="0" fontId="17" fillId="6" borderId="14" xfId="0" applyFont="1" applyFill="1" applyBorder="1" applyAlignment="1">
      <alignment horizontal="left" indent="1"/>
    </xf>
    <xf numFmtId="0" fontId="21" fillId="6" borderId="14" xfId="0" applyFont="1" applyFill="1" applyBorder="1" applyAlignment="1">
      <alignment horizontal="right" vertical="center"/>
    </xf>
    <xf numFmtId="44" fontId="21" fillId="6" borderId="14" xfId="0" applyNumberFormat="1" applyFont="1" applyFill="1" applyBorder="1" applyAlignment="1">
      <alignment horizontal="right" vertical="center"/>
    </xf>
    <xf numFmtId="44" fontId="11" fillId="0" borderId="0" xfId="0" applyNumberFormat="1" applyFont="1"/>
    <xf numFmtId="0" fontId="8" fillId="2" borderId="9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23" fillId="2" borderId="0" xfId="2" applyFont="1" applyFill="1" applyAlignment="1">
      <alignment horizontal="left" vertical="center"/>
    </xf>
    <xf numFmtId="0" fontId="24" fillId="2" borderId="0" xfId="2" applyFont="1" applyFill="1" applyAlignment="1">
      <alignment horizontal="left" vertical="center"/>
    </xf>
    <xf numFmtId="0" fontId="25" fillId="2" borderId="0" xfId="0" applyFont="1" applyFill="1" applyAlignment="1">
      <alignment horizontal="right" vertical="center"/>
    </xf>
    <xf numFmtId="0" fontId="23" fillId="2" borderId="0" xfId="2" applyFont="1" applyFill="1" applyAlignment="1">
      <alignment horizontal="left" vertical="center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vertical="center"/>
    </xf>
    <xf numFmtId="43" fontId="18" fillId="2" borderId="1" xfId="0" applyNumberFormat="1" applyFont="1" applyFill="1" applyBorder="1" applyAlignment="1">
      <alignment horizontal="center" vertical="center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left" indent="1"/>
    </xf>
    <xf numFmtId="0" fontId="21" fillId="6" borderId="0" xfId="0" applyFont="1" applyFill="1" applyBorder="1" applyAlignment="1">
      <alignment horizontal="right" vertical="center"/>
    </xf>
    <xf numFmtId="44" fontId="21" fillId="6" borderId="0" xfId="0" applyNumberFormat="1" applyFont="1" applyFill="1" applyBorder="1" applyAlignment="1">
      <alignment horizontal="right" vertical="center"/>
    </xf>
    <xf numFmtId="0" fontId="11" fillId="0" borderId="0" xfId="0" applyFont="1" applyBorder="1"/>
    <xf numFmtId="0" fontId="0" fillId="0" borderId="0" xfId="0" applyBorder="1"/>
    <xf numFmtId="0" fontId="3" fillId="2" borderId="9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7" fillId="6" borderId="0" xfId="0" applyFont="1" applyFill="1" applyAlignment="1">
      <alignment horizontal="left" vertical="center" indent="1"/>
    </xf>
    <xf numFmtId="0" fontId="14" fillId="3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6" fontId="21" fillId="6" borderId="0" xfId="0" applyNumberFormat="1" applyFont="1" applyFill="1" applyAlignment="1">
      <alignment horizontal="center" vertical="center"/>
    </xf>
    <xf numFmtId="0" fontId="25" fillId="2" borderId="0" xfId="0" applyFont="1" applyFill="1" applyAlignment="1">
      <alignment horizontal="right" vertical="center"/>
    </xf>
    <xf numFmtId="43" fontId="11" fillId="2" borderId="7" xfId="1" applyFont="1" applyFill="1" applyBorder="1" applyAlignment="1">
      <alignment horizontal="right" vertical="center" indent="2"/>
    </xf>
    <xf numFmtId="43" fontId="11" fillId="12" borderId="8" xfId="1" applyFont="1" applyFill="1" applyBorder="1" applyAlignment="1">
      <alignment horizontal="right" vertical="center"/>
    </xf>
    <xf numFmtId="43" fontId="11" fillId="2" borderId="11" xfId="1" applyFont="1" applyFill="1" applyBorder="1" applyAlignment="1">
      <alignment horizontal="right" vertical="center" indent="2"/>
    </xf>
    <xf numFmtId="0" fontId="1" fillId="2" borderId="9" xfId="0" applyFont="1" applyFill="1" applyBorder="1" applyAlignment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912464889257264"/>
          <c:y val="7.4780530482470173E-2"/>
          <c:w val="0.66100586936118755"/>
          <c:h val="0.71453123635612947"/>
        </c:manualLayout>
      </c:layout>
      <c:doughnutChart>
        <c:varyColors val="1"/>
        <c:ser>
          <c:idx val="1"/>
          <c:order val="0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4479-4237-AE63-1F4C10ED0C2D}"/>
              </c:ext>
            </c:extLst>
          </c:dPt>
          <c:dPt>
            <c:idx val="2"/>
            <c:bubble3D val="0"/>
            <c:spPr>
              <a:solidFill>
                <a:schemeClr val="bg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4479-4237-AE63-1F4C10ED0C2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1E-4479-4237-AE63-1F4C10ED0C2D}"/>
              </c:ext>
            </c:extLst>
          </c:dPt>
          <c:dLbls>
            <c:dLbl>
              <c:idx val="4"/>
              <c:layout>
                <c:manualLayout>
                  <c:x val="-8.3832335329341312E-2"/>
                  <c:y val="-0.16666660417450163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79-4237-AE63-1F4C10ED0C2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'Study Penang'!$F$5:$F$9</c:f>
              <c:strCache>
                <c:ptCount val="5"/>
                <c:pt idx="0">
                  <c:v>Roadshow</c:v>
                </c:pt>
                <c:pt idx="1">
                  <c:v>Sponsorship</c:v>
                </c:pt>
                <c:pt idx="2">
                  <c:v>Website</c:v>
                </c:pt>
                <c:pt idx="3">
                  <c:v>Printing/Stationery</c:v>
                </c:pt>
                <c:pt idx="4">
                  <c:v>Others</c:v>
                </c:pt>
              </c:strCache>
            </c:strRef>
          </c:cat>
          <c:val>
            <c:numRef>
              <c:f>'Study Penang'!$H$5:$H$9</c:f>
              <c:numCache>
                <c:formatCode>#,##0_);[Red]\(#,##0\)</c:formatCode>
                <c:ptCount val="5"/>
                <c:pt idx="0">
                  <c:v>2253.5700000000002</c:v>
                </c:pt>
                <c:pt idx="1">
                  <c:v>0</c:v>
                </c:pt>
                <c:pt idx="2">
                  <c:v>2416.8000000000002</c:v>
                </c:pt>
                <c:pt idx="3">
                  <c:v>0</c:v>
                </c:pt>
                <c:pt idx="4">
                  <c:v>6340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479-4237-AE63-1F4C10ED0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3</xdr:row>
      <xdr:rowOff>123826</xdr:rowOff>
    </xdr:from>
    <xdr:to>
      <xdr:col>10</xdr:col>
      <xdr:colOff>28575</xdr:colOff>
      <xdr:row>12</xdr:row>
      <xdr:rowOff>133351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52C303-39E0-4604-9F21-2D516A558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36"/>
  <sheetViews>
    <sheetView showGridLines="0" tabSelected="1" topLeftCell="A28" zoomScaleNormal="100" workbookViewId="0">
      <selection activeCell="O20" sqref="O20"/>
    </sheetView>
  </sheetViews>
  <sheetFormatPr defaultRowHeight="15" x14ac:dyDescent="0.25"/>
  <cols>
    <col min="1" max="1" width="2.85546875" style="2" customWidth="1"/>
    <col min="2" max="2" width="2.140625" style="2" customWidth="1"/>
    <col min="3" max="3" width="23.85546875" style="2" customWidth="1"/>
    <col min="4" max="5" width="7.28515625" style="2" customWidth="1"/>
    <col min="6" max="6" width="18.42578125" style="2" customWidth="1"/>
    <col min="7" max="7" width="7.140625" style="2" customWidth="1"/>
    <col min="8" max="8" width="12.5703125" style="2" customWidth="1"/>
    <col min="9" max="9" width="16.5703125" style="2" customWidth="1"/>
    <col min="10" max="10" width="16.7109375" style="2" customWidth="1"/>
    <col min="11" max="11" width="2.140625" style="2" customWidth="1"/>
    <col min="12" max="12" width="4.28515625" style="2" customWidth="1"/>
    <col min="18" max="16384" width="9.140625" style="2"/>
  </cols>
  <sheetData>
    <row r="1" spans="2:11" ht="27" customHeight="1" x14ac:dyDescent="0.25">
      <c r="B1" s="1" t="s">
        <v>0</v>
      </c>
    </row>
    <row r="2" spans="2:11" s="6" customFormat="1" ht="32.25" customHeight="1" x14ac:dyDescent="0.25">
      <c r="B2" s="3" t="s">
        <v>20</v>
      </c>
      <c r="C2" s="4"/>
      <c r="D2" s="5"/>
      <c r="E2" s="5"/>
      <c r="F2" s="5"/>
      <c r="G2" s="5"/>
      <c r="H2" s="5"/>
      <c r="I2" s="5"/>
      <c r="J2" s="5"/>
    </row>
    <row r="3" spans="2:11" s="6" customFormat="1" ht="22.5" customHeight="1" x14ac:dyDescent="0.25">
      <c r="B3" s="71" t="s">
        <v>1</v>
      </c>
      <c r="C3" s="71"/>
      <c r="D3" s="71"/>
      <c r="E3" s="72" t="s">
        <v>2</v>
      </c>
      <c r="F3" s="72"/>
      <c r="G3" s="72"/>
      <c r="H3" s="72"/>
      <c r="I3" s="72"/>
      <c r="J3" s="72"/>
      <c r="K3" s="72"/>
    </row>
    <row r="4" spans="2:11" s="6" customFormat="1" ht="22.5" customHeight="1" x14ac:dyDescent="0.25">
      <c r="B4" s="7"/>
      <c r="C4" s="8" t="s">
        <v>3</v>
      </c>
      <c r="D4" s="7"/>
      <c r="E4" s="9"/>
      <c r="F4" s="9"/>
      <c r="G4" s="10"/>
      <c r="H4" s="10"/>
      <c r="I4" s="9"/>
      <c r="J4" s="9"/>
      <c r="K4" s="9"/>
    </row>
    <row r="5" spans="2:11" s="6" customFormat="1" ht="22.5" customHeight="1" thickBot="1" x14ac:dyDescent="0.3">
      <c r="B5" s="7"/>
      <c r="C5" s="60">
        <f>75000</f>
        <v>75000</v>
      </c>
      <c r="D5" s="7"/>
      <c r="E5" s="9"/>
      <c r="F5" s="11" t="s">
        <v>4</v>
      </c>
      <c r="G5" s="12">
        <f t="shared" ref="G5:G9" si="0">H5/$C$7</f>
        <v>0.20467704536723111</v>
      </c>
      <c r="H5" s="13">
        <f>SUMIF($F$18:$F$32,"="&amp;F5,$J$18:$J$32)</f>
        <v>2253.5700000000002</v>
      </c>
      <c r="I5" s="9"/>
      <c r="J5" s="9"/>
      <c r="K5" s="9"/>
    </row>
    <row r="6" spans="2:11" s="6" customFormat="1" ht="22.5" customHeight="1" thickTop="1" thickBot="1" x14ac:dyDescent="0.3">
      <c r="B6" s="7"/>
      <c r="C6" s="14" t="s">
        <v>5</v>
      </c>
      <c r="D6" s="7"/>
      <c r="E6" s="9"/>
      <c r="F6" s="11" t="s">
        <v>11</v>
      </c>
      <c r="G6" s="16">
        <f t="shared" si="0"/>
        <v>0</v>
      </c>
      <c r="H6" s="13">
        <f>SUMIF($F$18:$F$32,"="&amp;F6,$J$18:$J$32)</f>
        <v>0</v>
      </c>
      <c r="I6" s="9"/>
      <c r="J6" s="9"/>
      <c r="K6" s="9"/>
    </row>
    <row r="7" spans="2:11" s="6" customFormat="1" ht="17.25" customHeight="1" thickTop="1" thickBot="1" x14ac:dyDescent="0.3">
      <c r="B7" s="7"/>
      <c r="C7" s="15">
        <f>J33</f>
        <v>11010.369999999999</v>
      </c>
      <c r="D7" s="7"/>
      <c r="E7" s="9"/>
      <c r="F7" s="11" t="s">
        <v>6</v>
      </c>
      <c r="G7" s="17">
        <f t="shared" si="0"/>
        <v>0.21950216023621372</v>
      </c>
      <c r="H7" s="13">
        <f>SUMIF($F$18:$F$32,"="&amp;F7,$J$18:$J$32)</f>
        <v>2416.8000000000002</v>
      </c>
      <c r="I7" s="73">
        <f>C7</f>
        <v>11010.369999999999</v>
      </c>
      <c r="J7" s="73"/>
      <c r="K7" s="73"/>
    </row>
    <row r="8" spans="2:11" s="6" customFormat="1" ht="22.5" customHeight="1" thickTop="1" thickBot="1" x14ac:dyDescent="0.3">
      <c r="B8" s="7"/>
      <c r="C8" s="8"/>
      <c r="D8" s="7"/>
      <c r="E8" s="9"/>
      <c r="F8" s="11" t="s">
        <v>7</v>
      </c>
      <c r="G8" s="18">
        <f t="shared" si="0"/>
        <v>0</v>
      </c>
      <c r="H8" s="13">
        <f>SUMIF($F$18:$F$32,"="&amp;F8,$J$18:$J$32)</f>
        <v>0</v>
      </c>
      <c r="I8" s="73"/>
      <c r="J8" s="73"/>
      <c r="K8" s="73"/>
    </row>
    <row r="9" spans="2:11" s="6" customFormat="1" ht="19.5" customHeight="1" thickTop="1" thickBot="1" x14ac:dyDescent="0.3">
      <c r="B9" s="7"/>
      <c r="C9" s="8"/>
      <c r="D9" s="7"/>
      <c r="E9" s="9"/>
      <c r="F9" s="11" t="s">
        <v>8</v>
      </c>
      <c r="G9" s="20">
        <f t="shared" si="0"/>
        <v>0.57582079439655531</v>
      </c>
      <c r="H9" s="13">
        <f>SUMIF($F$18:$F$32,"="&amp;F9,$J$18:$J$32)</f>
        <v>6340</v>
      </c>
      <c r="I9" s="9"/>
      <c r="J9" s="9"/>
      <c r="K9" s="9"/>
    </row>
    <row r="10" spans="2:11" s="6" customFormat="1" ht="22.5" customHeight="1" thickTop="1" x14ac:dyDescent="0.25">
      <c r="B10" s="7"/>
      <c r="C10" s="8" t="s">
        <v>18</v>
      </c>
      <c r="D10" s="7"/>
      <c r="E10" s="9"/>
      <c r="F10" s="9"/>
      <c r="G10" s="9"/>
      <c r="H10" s="9"/>
      <c r="I10" s="9"/>
      <c r="J10" s="9"/>
      <c r="K10" s="9"/>
    </row>
    <row r="11" spans="2:11" s="6" customFormat="1" ht="15.75" x14ac:dyDescent="0.25">
      <c r="B11" s="7"/>
      <c r="C11" s="19">
        <f>C5-C7</f>
        <v>63989.630000000005</v>
      </c>
      <c r="D11" s="7"/>
      <c r="E11" s="9"/>
      <c r="F11" s="9"/>
      <c r="G11" s="9"/>
      <c r="H11" s="9"/>
      <c r="I11" s="9"/>
      <c r="J11" s="9"/>
      <c r="K11" s="9"/>
    </row>
    <row r="12" spans="2:11" s="6" customFormat="1" ht="18.75" customHeight="1" x14ac:dyDescent="0.25">
      <c r="B12" s="7"/>
      <c r="C12" s="7"/>
      <c r="D12" s="7"/>
      <c r="E12" s="9"/>
      <c r="F12" s="9"/>
      <c r="G12" s="9"/>
      <c r="H12" s="9"/>
      <c r="I12" s="9"/>
      <c r="J12" s="9"/>
      <c r="K12" s="9"/>
    </row>
    <row r="13" spans="2:11" s="6" customFormat="1" ht="15.75" customHeight="1" x14ac:dyDescent="0.25">
      <c r="B13" s="52"/>
      <c r="C13" s="52"/>
      <c r="D13" s="52"/>
      <c r="E13" s="52"/>
      <c r="F13" s="52"/>
      <c r="G13" s="52"/>
      <c r="H13" s="52"/>
      <c r="I13" s="74"/>
      <c r="J13" s="74"/>
      <c r="K13" s="74"/>
    </row>
    <row r="14" spans="2:11" s="6" customFormat="1" ht="15.75" customHeight="1" x14ac:dyDescent="0.25">
      <c r="B14" s="49"/>
      <c r="C14" s="50"/>
      <c r="D14" s="50"/>
      <c r="E14" s="50"/>
      <c r="F14" s="50"/>
      <c r="G14" s="50"/>
      <c r="H14" s="50"/>
      <c r="I14" s="51"/>
      <c r="J14" s="51"/>
      <c r="K14" s="51"/>
    </row>
    <row r="15" spans="2:11" s="6" customFormat="1" ht="14.25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1" s="6" customFormat="1" ht="22.5" customHeight="1" x14ac:dyDescent="0.25">
      <c r="B16" s="21"/>
      <c r="C16" s="22" t="s">
        <v>15</v>
      </c>
      <c r="D16" s="23"/>
      <c r="E16" s="23"/>
      <c r="F16" s="23"/>
      <c r="G16" s="23"/>
      <c r="H16" s="23"/>
      <c r="I16" s="23"/>
      <c r="J16" s="24">
        <v>3500</v>
      </c>
      <c r="K16" s="23"/>
    </row>
    <row r="17" spans="2:17" ht="22.5" customHeight="1" x14ac:dyDescent="0.2">
      <c r="B17" s="70" t="s">
        <v>9</v>
      </c>
      <c r="C17" s="70"/>
      <c r="D17" s="70"/>
      <c r="E17" s="70"/>
      <c r="F17" s="25" t="s">
        <v>10</v>
      </c>
      <c r="G17" s="25"/>
      <c r="H17" s="26"/>
      <c r="I17" s="26"/>
      <c r="J17" s="26" t="s">
        <v>19</v>
      </c>
      <c r="K17" s="27"/>
      <c r="M17" s="2"/>
      <c r="N17" s="2"/>
      <c r="O17" s="2"/>
      <c r="P17" s="2"/>
      <c r="Q17" s="2"/>
    </row>
    <row r="18" spans="2:17" ht="18.75" customHeight="1" x14ac:dyDescent="0.2">
      <c r="B18" s="28"/>
      <c r="C18" s="68" t="s">
        <v>14</v>
      </c>
      <c r="D18" s="28"/>
      <c r="E18" s="28"/>
      <c r="F18" s="29" t="s">
        <v>4</v>
      </c>
      <c r="G18" s="28"/>
      <c r="H18" s="46"/>
      <c r="I18" s="75"/>
      <c r="J18" s="76">
        <v>2253.5700000000002</v>
      </c>
      <c r="K18" s="31"/>
      <c r="M18" s="2"/>
      <c r="N18" s="2"/>
      <c r="O18" s="2"/>
      <c r="P18" s="2"/>
      <c r="Q18" s="2"/>
    </row>
    <row r="19" spans="2:17" ht="18.75" customHeight="1" x14ac:dyDescent="0.2">
      <c r="B19" s="32"/>
      <c r="C19" s="68" t="s">
        <v>16</v>
      </c>
      <c r="D19" s="28"/>
      <c r="E19" s="28"/>
      <c r="F19" s="29" t="s">
        <v>8</v>
      </c>
      <c r="G19" s="28"/>
      <c r="H19" s="46"/>
      <c r="I19" s="75"/>
      <c r="J19" s="76">
        <v>4500</v>
      </c>
      <c r="K19" s="35"/>
      <c r="M19" s="2"/>
      <c r="N19" s="2"/>
      <c r="O19" s="2"/>
      <c r="P19" s="2"/>
      <c r="Q19" s="2"/>
    </row>
    <row r="20" spans="2:17" ht="18.75" customHeight="1" x14ac:dyDescent="0.2">
      <c r="B20" s="32"/>
      <c r="C20" s="69" t="s">
        <v>17</v>
      </c>
      <c r="D20" s="32"/>
      <c r="E20" s="32"/>
      <c r="F20" s="33" t="s">
        <v>6</v>
      </c>
      <c r="G20" s="32"/>
      <c r="H20" s="47"/>
      <c r="I20" s="77"/>
      <c r="J20" s="76">
        <v>2416.8000000000002</v>
      </c>
      <c r="K20" s="35"/>
      <c r="M20" s="2"/>
      <c r="N20" s="2"/>
      <c r="O20" s="2"/>
      <c r="P20" s="2"/>
      <c r="Q20" s="2"/>
    </row>
    <row r="21" spans="2:17" ht="18.75" customHeight="1" x14ac:dyDescent="0.2">
      <c r="B21" s="32"/>
      <c r="C21" s="78" t="s">
        <v>21</v>
      </c>
      <c r="D21" s="32"/>
      <c r="E21" s="32"/>
      <c r="F21" s="67" t="s">
        <v>8</v>
      </c>
      <c r="G21" s="32"/>
      <c r="H21" s="47"/>
      <c r="I21" s="77"/>
      <c r="J21" s="76">
        <v>1840</v>
      </c>
      <c r="K21" s="35"/>
      <c r="M21" s="2"/>
      <c r="N21" s="2"/>
      <c r="O21" s="2"/>
      <c r="P21" s="2"/>
      <c r="Q21" s="2"/>
    </row>
    <row r="22" spans="2:17" ht="18.75" customHeight="1" x14ac:dyDescent="0.2">
      <c r="B22" s="32"/>
      <c r="C22" s="78"/>
      <c r="D22" s="32"/>
      <c r="E22" s="32"/>
      <c r="F22" s="54"/>
      <c r="G22" s="32"/>
      <c r="H22" s="47"/>
      <c r="I22" s="77"/>
      <c r="J22" s="76">
        <v>0</v>
      </c>
      <c r="K22" s="35"/>
      <c r="M22" s="2"/>
      <c r="N22" s="2"/>
      <c r="O22" s="2"/>
      <c r="P22" s="2"/>
      <c r="Q22" s="2"/>
    </row>
    <row r="23" spans="2:17" ht="18.75" customHeight="1" x14ac:dyDescent="0.2">
      <c r="B23" s="32"/>
      <c r="C23" s="78"/>
      <c r="D23" s="32"/>
      <c r="E23" s="32"/>
      <c r="F23" s="33"/>
      <c r="G23" s="32"/>
      <c r="H23" s="47"/>
      <c r="I23" s="77"/>
      <c r="J23" s="76">
        <v>0</v>
      </c>
      <c r="K23" s="35"/>
      <c r="M23" s="2"/>
      <c r="N23" s="2"/>
      <c r="O23" s="2"/>
      <c r="P23" s="2"/>
      <c r="Q23" s="2"/>
    </row>
    <row r="24" spans="2:17" ht="18.75" customHeight="1" x14ac:dyDescent="0.2">
      <c r="B24" s="32"/>
      <c r="C24" s="78"/>
      <c r="D24" s="32"/>
      <c r="E24" s="32"/>
      <c r="F24" s="44"/>
      <c r="G24" s="32"/>
      <c r="H24" s="47"/>
      <c r="I24" s="77"/>
      <c r="J24" s="76"/>
      <c r="K24" s="35"/>
      <c r="M24" s="2"/>
      <c r="N24" s="2"/>
      <c r="O24" s="2"/>
      <c r="P24" s="2"/>
      <c r="Q24" s="2"/>
    </row>
    <row r="25" spans="2:17" ht="18.75" customHeight="1" x14ac:dyDescent="0.2">
      <c r="B25" s="32"/>
      <c r="C25" s="53"/>
      <c r="D25" s="32"/>
      <c r="E25" s="32"/>
      <c r="F25" s="54"/>
      <c r="G25" s="32"/>
      <c r="H25" s="47"/>
      <c r="I25" s="34"/>
      <c r="J25" s="30"/>
      <c r="K25" s="35"/>
      <c r="M25" s="2"/>
      <c r="N25" s="2"/>
      <c r="O25" s="2"/>
      <c r="P25" s="2"/>
      <c r="Q25" s="2"/>
    </row>
    <row r="26" spans="2:17" ht="18.75" customHeight="1" x14ac:dyDescent="0.2">
      <c r="B26" s="32"/>
      <c r="C26" s="55"/>
      <c r="D26" s="32"/>
      <c r="E26" s="32"/>
      <c r="F26" s="56"/>
      <c r="G26" s="32"/>
      <c r="H26" s="47"/>
      <c r="I26" s="34"/>
      <c r="J26" s="30"/>
      <c r="K26" s="35"/>
      <c r="M26" s="2"/>
      <c r="N26" s="2"/>
      <c r="O26" s="2"/>
      <c r="P26" s="2"/>
      <c r="Q26" s="2"/>
    </row>
    <row r="27" spans="2:17" ht="18.75" customHeight="1" x14ac:dyDescent="0.2">
      <c r="B27" s="32"/>
      <c r="C27" s="55"/>
      <c r="D27" s="32"/>
      <c r="E27" s="32"/>
      <c r="F27" s="56"/>
      <c r="G27" s="32"/>
      <c r="H27" s="47"/>
      <c r="I27" s="34"/>
      <c r="J27" s="30"/>
      <c r="K27" s="35"/>
      <c r="M27" s="2"/>
      <c r="N27" s="2"/>
      <c r="O27" s="2"/>
      <c r="P27" s="2"/>
      <c r="Q27" s="2"/>
    </row>
    <row r="28" spans="2:17" ht="18.75" customHeight="1" x14ac:dyDescent="0.2">
      <c r="B28" s="32"/>
      <c r="C28" s="57"/>
      <c r="D28" s="32"/>
      <c r="E28" s="32"/>
      <c r="F28" s="58"/>
      <c r="G28" s="32"/>
      <c r="H28" s="47"/>
      <c r="I28" s="34"/>
      <c r="J28" s="30"/>
      <c r="K28" s="35"/>
      <c r="M28" s="2"/>
      <c r="N28" s="2"/>
      <c r="O28" s="2"/>
      <c r="P28" s="2"/>
      <c r="Q28" s="2"/>
    </row>
    <row r="29" spans="2:17" ht="18.75" customHeight="1" x14ac:dyDescent="0.2">
      <c r="B29" s="32"/>
      <c r="C29" s="59"/>
      <c r="D29" s="32"/>
      <c r="E29" s="32"/>
      <c r="F29" s="33"/>
      <c r="G29" s="32"/>
      <c r="H29" s="47"/>
      <c r="I29" s="34"/>
      <c r="J29" s="30"/>
      <c r="K29" s="35"/>
      <c r="M29" s="2"/>
      <c r="N29" s="2"/>
      <c r="O29" s="2"/>
      <c r="P29" s="2"/>
      <c r="Q29" s="2"/>
    </row>
    <row r="30" spans="2:17" ht="18.75" customHeight="1" x14ac:dyDescent="0.2">
      <c r="B30" s="32"/>
      <c r="C30" s="59"/>
      <c r="D30" s="32"/>
      <c r="E30" s="32"/>
      <c r="F30" s="33"/>
      <c r="G30" s="32"/>
      <c r="H30" s="47"/>
      <c r="I30" s="34"/>
      <c r="J30" s="30"/>
      <c r="K30" s="35"/>
      <c r="M30" s="2"/>
      <c r="N30" s="2"/>
      <c r="O30" s="2"/>
      <c r="P30" s="2"/>
      <c r="Q30" s="2"/>
    </row>
    <row r="31" spans="2:17" ht="18.75" customHeight="1" x14ac:dyDescent="0.2">
      <c r="B31" s="32"/>
      <c r="C31" s="59"/>
      <c r="D31" s="32"/>
      <c r="E31" s="32"/>
      <c r="F31" s="44"/>
      <c r="G31" s="32"/>
      <c r="H31" s="47"/>
      <c r="I31" s="34"/>
      <c r="J31" s="30"/>
      <c r="K31" s="35"/>
      <c r="M31" s="2"/>
      <c r="N31" s="2"/>
      <c r="O31" s="2"/>
      <c r="P31" s="2"/>
      <c r="Q31" s="2"/>
    </row>
    <row r="32" spans="2:17" ht="18.75" customHeight="1" thickBot="1" x14ac:dyDescent="0.25">
      <c r="B32" s="32"/>
      <c r="C32" s="32"/>
      <c r="D32" s="32"/>
      <c r="E32" s="32"/>
      <c r="F32" s="36"/>
      <c r="G32" s="45"/>
      <c r="H32" s="48"/>
      <c r="I32" s="37"/>
      <c r="J32" s="30">
        <f t="shared" ref="J32" si="1">IF(ISBLANK(I32),0,IF(ISBLANK(H32),I32,H32*I32))</f>
        <v>0</v>
      </c>
      <c r="K32" s="38"/>
      <c r="M32" s="2"/>
      <c r="N32" s="2"/>
      <c r="O32" s="2"/>
      <c r="P32" s="2"/>
      <c r="Q32" s="2"/>
    </row>
    <row r="33" spans="2:17" ht="27" customHeight="1" thickTop="1" x14ac:dyDescent="0.2">
      <c r="B33" s="39"/>
      <c r="C33" s="40"/>
      <c r="D33" s="39"/>
      <c r="E33" s="39"/>
      <c r="F33" s="39"/>
      <c r="G33" s="39"/>
      <c r="H33" s="39"/>
      <c r="I33" s="41" t="s">
        <v>5</v>
      </c>
      <c r="J33" s="42">
        <f>SUBTOTAL(9,J18:J32)</f>
        <v>11010.369999999999</v>
      </c>
      <c r="K33" s="39"/>
      <c r="M33" s="2"/>
      <c r="N33" s="2"/>
      <c r="O33" s="2"/>
      <c r="P33" s="2"/>
      <c r="Q33" s="2"/>
    </row>
    <row r="34" spans="2:17" s="65" customFormat="1" x14ac:dyDescent="0.2">
      <c r="B34" s="61"/>
      <c r="C34" s="62"/>
      <c r="D34" s="61"/>
      <c r="E34" s="61"/>
      <c r="F34" s="61"/>
      <c r="G34" s="61"/>
      <c r="H34" s="61"/>
      <c r="I34" s="63" t="s">
        <v>12</v>
      </c>
      <c r="J34" s="64">
        <v>3500</v>
      </c>
      <c r="K34" s="61"/>
    </row>
    <row r="35" spans="2:17" s="65" customFormat="1" ht="18" customHeight="1" x14ac:dyDescent="0.25">
      <c r="B35" s="61"/>
      <c r="C35" s="62"/>
      <c r="D35" s="61"/>
      <c r="E35" s="61"/>
      <c r="F35" s="61"/>
      <c r="G35" s="61"/>
      <c r="H35" s="61"/>
      <c r="I35" s="63" t="s">
        <v>13</v>
      </c>
      <c r="J35" s="64">
        <f>J33-J34</f>
        <v>7510.369999999999</v>
      </c>
      <c r="K35" s="61"/>
      <c r="M35" s="66"/>
      <c r="N35" s="66"/>
      <c r="O35" s="66"/>
      <c r="P35" s="66"/>
      <c r="Q35" s="66"/>
    </row>
    <row r="36" spans="2:17" ht="14.25" x14ac:dyDescent="0.2">
      <c r="J36" s="43"/>
      <c r="M36" s="2"/>
      <c r="N36" s="2"/>
      <c r="O36" s="2"/>
      <c r="P36" s="2"/>
      <c r="Q36" s="2"/>
    </row>
  </sheetData>
  <sortState ref="C19:J31">
    <sortCondition ref="F19:F31"/>
  </sortState>
  <mergeCells count="5">
    <mergeCell ref="B17:E17"/>
    <mergeCell ref="B3:D3"/>
    <mergeCell ref="E3:K3"/>
    <mergeCell ref="I7:K8"/>
    <mergeCell ref="I13:K13"/>
  </mergeCells>
  <dataValidations count="1">
    <dataValidation type="list" allowBlank="1" showInputMessage="1" showErrorMessage="1" sqref="F18:F32" xr:uid="{00000000-0002-0000-0000-000000000000}">
      <formula1>$F$5:$F$9</formula1>
    </dataValidation>
  </dataValidations>
  <pageMargins left="0.51181102362204722" right="0.51181102362204722" top="0.51181102362204722" bottom="0.51181102362204722" header="0.23622047244094491" footer="0.23622047244094491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Penang</vt:lpstr>
      <vt:lpstr>'Study Penang'!Print_Area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2018-01-09T04:31:54Z</cp:lastPrinted>
  <dcterms:created xsi:type="dcterms:W3CDTF">2017-10-15T16:32:59Z</dcterms:created>
  <dcterms:modified xsi:type="dcterms:W3CDTF">2020-09-11T06:12:56Z</dcterms:modified>
</cp:coreProperties>
</file>