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5160" windowWidth="19440" windowHeight="5115"/>
  </bookViews>
  <sheets>
    <sheet name="Summary" sheetId="1" r:id="rId1"/>
    <sheet name="Budget 2016" sheetId="2" r:id="rId2"/>
    <sheet name="Sheet3" sheetId="3" r:id="rId3"/>
  </sheets>
  <definedNames>
    <definedName name="_xlnm._FilterDatabase" localSheetId="1" hidden="1">'Budget 2016'!$A$1:$C$139</definedName>
    <definedName name="_xlnm.Print_Area" localSheetId="1">'Budget 2016'!$A$1:$C$139</definedName>
    <definedName name="_xlnm.Print_Area" localSheetId="0">Summary!$A$1:$D$27</definedName>
    <definedName name="_xlnm.Print_Titles" localSheetId="1">'Budget 2016'!$1:$5</definedName>
  </definedNames>
  <calcPr calcId="145621"/>
</workbook>
</file>

<file path=xl/calcChain.xml><?xml version="1.0" encoding="utf-8"?>
<calcChain xmlns="http://schemas.openxmlformats.org/spreadsheetml/2006/main">
  <c r="C18" i="1" l="1"/>
  <c r="C16" i="1"/>
  <c r="C14" i="1"/>
  <c r="C12" i="1"/>
  <c r="C10" i="1"/>
  <c r="B44" i="2"/>
  <c r="B134" i="2"/>
  <c r="B111" i="2"/>
  <c r="B109" i="2"/>
  <c r="B98" i="2"/>
  <c r="B81" i="2"/>
  <c r="B58" i="2"/>
  <c r="B51" i="2"/>
  <c r="B35" i="2"/>
  <c r="B27" i="2"/>
  <c r="B22" i="2"/>
  <c r="B16" i="2"/>
  <c r="B73" i="2"/>
  <c r="B137" i="2"/>
  <c r="B127" i="2"/>
  <c r="B25" i="2"/>
  <c r="B46" i="2"/>
  <c r="C25" i="1" l="1"/>
  <c r="B116" i="2"/>
  <c r="C23" i="1"/>
  <c r="B66" i="2" l="1"/>
  <c r="B83" i="2" s="1"/>
  <c r="B139" i="2" s="1"/>
  <c r="C20" i="1" l="1"/>
</calcChain>
</file>

<file path=xl/sharedStrings.xml><?xml version="1.0" encoding="utf-8"?>
<sst xmlns="http://schemas.openxmlformats.org/spreadsheetml/2006/main" count="126" uniqueCount="113">
  <si>
    <t>SUMMARY</t>
  </si>
  <si>
    <t>BUDGET</t>
  </si>
  <si>
    <t>2016</t>
  </si>
  <si>
    <t>RM</t>
  </si>
  <si>
    <t>Operating Expenditure (OPEX)</t>
  </si>
  <si>
    <t>GRAND TOTAL</t>
  </si>
  <si>
    <t>AD-HOC PROJECT (2015)</t>
  </si>
  <si>
    <t xml:space="preserve"> - DC Justice League Run</t>
  </si>
  <si>
    <t>DETAILS OF BUDGET</t>
  </si>
  <si>
    <t>OPERATING EXPENDITURE (OPEX)</t>
  </si>
  <si>
    <t xml:space="preserve"> - Salary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</si>
  <si>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</si>
  <si>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</si>
  <si>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</si>
  <si>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</si>
  <si>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Insurance</t>
  </si>
  <si>
    <t xml:space="preserve"> - Mileage /Toll claims/Petrol</t>
  </si>
  <si>
    <t xml:space="preserve"> - Gratuity</t>
  </si>
  <si>
    <t>SUB-TOTAL Personnel</t>
  </si>
  <si>
    <t>Utilities</t>
  </si>
  <si>
    <t xml:space="preserve"> - Telephone/Fax /Email</t>
  </si>
  <si>
    <t xml:space="preserve"> - Electricity &amp; Water</t>
  </si>
  <si>
    <t>SUB-TOTAL Utilities</t>
  </si>
  <si>
    <t>Rental</t>
  </si>
  <si>
    <t xml:space="preserve"> - Office Rental</t>
  </si>
  <si>
    <t>Training &amp; Development</t>
  </si>
  <si>
    <t xml:space="preserve"> - Skills Development</t>
  </si>
  <si>
    <t>Office Expenses</t>
  </si>
  <si>
    <t xml:space="preserve"> - Photostating &amp; Others/Photography                 </t>
  </si>
  <si>
    <t xml:space="preserve"> - Newspapers/books</t>
  </si>
  <si>
    <t>Misc</t>
  </si>
  <si>
    <t xml:space="preserve"> - Bank charges                            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</si>
  <si>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</si>
  <si>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</si>
  <si>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</si>
  <si>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</si>
  <si>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</si>
  <si>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 xml:space="preserve"> - Motor Vehicle</t>
  </si>
  <si>
    <t xml:space="preserve">TOTAL OPEX &amp; CAPEX </t>
  </si>
  <si>
    <t>Trade Fairs &amp; Roadshows</t>
  </si>
  <si>
    <t>Provisional</t>
  </si>
  <si>
    <t>Additional Projects :</t>
  </si>
  <si>
    <t>1) OBS TV Programme</t>
  </si>
  <si>
    <t>2) Penang Convention Exhibition Bureau</t>
  </si>
  <si>
    <t>PENANG INTERNATIONAL CONVENTION &amp; EXHIBITION BUREAU</t>
  </si>
  <si>
    <t xml:space="preserve"> - Computer Expenses - Maintenance</t>
  </si>
  <si>
    <t xml:space="preserve"> - Database support</t>
  </si>
  <si>
    <t xml:space="preserve"> - General &amp; Public Liaibility Insurance</t>
  </si>
  <si>
    <t xml:space="preserve"> - Corporate Travel Insurance</t>
  </si>
  <si>
    <t xml:space="preserve"> - Lease/Finance Payments</t>
  </si>
  <si>
    <t xml:space="preserve"> - Local Meeting Cost</t>
  </si>
  <si>
    <t xml:space="preserve"> - Office Stationery /Expenses / Supplies</t>
  </si>
  <si>
    <t xml:space="preserve"> - Deposits</t>
  </si>
  <si>
    <t xml:space="preserve"> - Postage/Courier</t>
  </si>
  <si>
    <t xml:space="preserve"> - Repairs/Maintenance</t>
  </si>
  <si>
    <t xml:space="preserve"> - Staff Search Costs</t>
  </si>
  <si>
    <t>CAPEX - Set up cost</t>
  </si>
  <si>
    <t>Sub-Total CAPEX</t>
  </si>
  <si>
    <t xml:space="preserve"> - ICT Hardware &amp; Software </t>
  </si>
  <si>
    <t xml:space="preserve"> - Office Furniture &amp; Fitting </t>
  </si>
  <si>
    <t xml:space="preserve"> - Office Renovation</t>
  </si>
  <si>
    <t xml:space="preserve"> - Electricity Installation</t>
  </si>
  <si>
    <t xml:space="preserve"> - Office Equipment</t>
  </si>
  <si>
    <t xml:space="preserve"> - Database purchase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</si>
  <si>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Office Network Telephone System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</si>
  <si>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Telephone (Mobile phone x 6)</t>
    </r>
  </si>
  <si>
    <t xml:space="preserve">SALES &amp; MARKETING </t>
  </si>
  <si>
    <t>PROMOTION &amp; BRANDING</t>
  </si>
  <si>
    <t>TOTAL BUDGET FOR PICEB</t>
  </si>
  <si>
    <t>TOTAL PROMOTION &amp; BRANDING</t>
  </si>
  <si>
    <t>TOTAL SALES &amp; MARKETING</t>
  </si>
  <si>
    <t xml:space="preserve"> - Industry Awareness Activities</t>
  </si>
  <si>
    <t xml:space="preserve"> - Industry Training / Seminars</t>
  </si>
  <si>
    <t xml:space="preserve"> - Industry Memberships ICCA incl. Entrance Fee</t>
  </si>
  <si>
    <t xml:space="preserve"> - Advertising - National</t>
  </si>
  <si>
    <t xml:space="preserve"> - Advertising - International</t>
  </si>
  <si>
    <t xml:space="preserve"> - Familiarisations</t>
  </si>
  <si>
    <t xml:space="preserve"> - Sales Calls / Presentations</t>
  </si>
  <si>
    <t xml:space="preserve"> - Delegate Boosting</t>
  </si>
  <si>
    <t xml:space="preserve"> - ICCA General Assembly</t>
  </si>
  <si>
    <t xml:space="preserve"> - IT&amp;CMA </t>
  </si>
  <si>
    <t xml:space="preserve"> - IMEX</t>
  </si>
  <si>
    <t xml:space="preserve"> - EIBTM</t>
  </si>
  <si>
    <t xml:space="preserve"> - International Sales Campaigns</t>
  </si>
  <si>
    <t xml:space="preserve"> - Sales Calls (Singapore/HK/China)</t>
  </si>
  <si>
    <t xml:space="preserve"> - Promotional 'Corporate Gifts'</t>
  </si>
  <si>
    <t xml:space="preserve"> - Local Association Ambassador-Aacademic project</t>
  </si>
  <si>
    <t xml:space="preserve"> - Specific Bids</t>
  </si>
  <si>
    <t xml:space="preserve"> - Incentives Travel Promotions</t>
  </si>
  <si>
    <t xml:space="preserve"> - Presentations/Dinners</t>
  </si>
  <si>
    <t xml:space="preserve"> - Portable Display Units</t>
  </si>
  <si>
    <t xml:space="preserve"> - Design and Production Cost - PCEB Branding</t>
  </si>
  <si>
    <t xml:space="preserve"> - Website Development</t>
  </si>
  <si>
    <t xml:space="preserve"> - Destination Motivational Brochure</t>
  </si>
  <si>
    <t xml:space="preserve"> - Local Industry Motivational Brochure</t>
  </si>
  <si>
    <t xml:space="preserve"> - Brochure Shells</t>
  </si>
  <si>
    <t xml:space="preserve"> - Meeting Planners Guide </t>
  </si>
  <si>
    <t>CAPITAL EXPENDITURE (CAPEX) - Set-up cost</t>
  </si>
  <si>
    <t>Capital Expenditure (CAPEX) - Set-up cost</t>
  </si>
  <si>
    <t>Sales &amp; Marketing</t>
  </si>
  <si>
    <t>Promotion &amp; Branding</t>
  </si>
  <si>
    <t>Personnel - PICEB</t>
  </si>
  <si>
    <t>Personnel - PAD</t>
  </si>
  <si>
    <t xml:space="preserve"> - Legal / Consultancy fees - PICEB</t>
  </si>
  <si>
    <t xml:space="preserve"> - Legal / Consultancy fees - PAD</t>
  </si>
  <si>
    <t xml:space="preserve"> - Entertainment Expenses - PICEB</t>
  </si>
  <si>
    <t xml:space="preserve"> - Entertainment Expenses - PAD</t>
  </si>
  <si>
    <t xml:space="preserve"> - International Travel - PAD</t>
  </si>
  <si>
    <t xml:space="preserve"> - Domestic Travel &amp; Mileage - PAD</t>
  </si>
  <si>
    <t xml:space="preserve"> - Provisional - PICEB</t>
  </si>
  <si>
    <t xml:space="preserve"> - Provisional - PAD</t>
  </si>
  <si>
    <t xml:space="preserve"> - Advertisement &amp; Promotion - PAD</t>
  </si>
  <si>
    <t>BUDGET FOR YEAR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</si>
</sst>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b/>
      <i/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9"/>
      <color theme="1"/>
      <name val="Verdana"/>
      <family val="2"/>
    </font>
    <font>
      <sz val="12"/>
      <name val="宋体"/>
      <charset val="134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18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4" fillId="0" borderId="0"/>
  </cellStyleXfs>
  <cellXfs count="80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37" fontId="2" fillId="0" borderId="0" xfId="0" applyNumberFormat="1" applyFont="1" applyFill="1" applyBorder="1"/>
    <xf numFmtId="37" fontId="4" fillId="0" borderId="0" xfId="0" applyNumberFormat="1" applyFont="1"/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0" fillId="0" borderId="0" xfId="0" applyNumberFormat="1"/>
    <xf numFmtId="0" fontId="7" fillId="0" borderId="0" xfId="0" applyNumberFormat="1" applyFont="1"/>
    <xf numFmtId="164" fontId="7" fillId="0" borderId="0" xfId="1" applyNumberFormat="1" applyFont="1"/>
    <xf numFmtId="0" fontId="7" fillId="0" borderId="0" xfId="0" applyFont="1"/>
    <xf numFmtId="0" fontId="8" fillId="0" borderId="0" xfId="1" applyNumberFormat="1" applyFont="1"/>
    <xf numFmtId="164" fontId="8" fillId="0" borderId="4" xfId="1" applyNumberFormat="1" applyFont="1" applyBorder="1"/>
    <xf numFmtId="164" fontId="8" fillId="0" borderId="0" xfId="1" applyNumberFormat="1" applyFont="1" applyBorder="1"/>
    <xf numFmtId="0" fontId="8" fillId="0" borderId="0" xfId="0" applyFont="1"/>
    <xf numFmtId="0" fontId="7" fillId="0" borderId="0" xfId="1" applyNumberFormat="1" applyFont="1"/>
    <xf numFmtId="0" fontId="8" fillId="0" borderId="0" xfId="0" applyNumberFormat="1" applyFont="1"/>
    <xf numFmtId="164" fontId="8" fillId="0" borderId="0" xfId="1" applyNumberFormat="1" applyFont="1"/>
    <xf numFmtId="164" fontId="0" fillId="0" borderId="0" xfId="1" applyNumberFormat="1" applyFont="1"/>
    <xf numFmtId="164" fontId="9" fillId="0" borderId="1" xfId="1" quotePrefix="1" applyNumberFormat="1" applyFont="1" applyFill="1" applyBorder="1" applyAlignment="1">
      <alignment horizontal="center"/>
    </xf>
    <xf numFmtId="164" fontId="9" fillId="0" borderId="0" xfId="1" quotePrefix="1" applyNumberFormat="1" applyFont="1" applyFill="1" applyBorder="1" applyAlignment="1">
      <alignment horizontal="center"/>
    </xf>
    <xf numFmtId="37" fontId="11" fillId="0" borderId="0" xfId="0" applyNumberFormat="1" applyFont="1" applyFill="1"/>
    <xf numFmtId="164" fontId="9" fillId="0" borderId="2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37" fontId="9" fillId="0" borderId="0" xfId="0" applyNumberFormat="1" applyFont="1" applyFill="1" applyBorder="1"/>
    <xf numFmtId="164" fontId="9" fillId="0" borderId="3" xfId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164" fontId="10" fillId="0" borderId="0" xfId="1" applyNumberFormat="1" applyFont="1" applyFill="1"/>
    <xf numFmtId="37" fontId="11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9" fillId="0" borderId="0" xfId="1" applyNumberFormat="1" applyFont="1" applyFill="1"/>
    <xf numFmtId="37" fontId="10" fillId="0" borderId="0" xfId="0" applyNumberFormat="1" applyFont="1" applyFill="1" applyBorder="1"/>
    <xf numFmtId="164" fontId="10" fillId="0" borderId="0" xfId="1" applyNumberFormat="1" applyFont="1" applyFill="1" applyBorder="1"/>
    <xf numFmtId="164" fontId="10" fillId="0" borderId="5" xfId="1" applyNumberFormat="1" applyFont="1" applyFill="1" applyBorder="1"/>
    <xf numFmtId="37" fontId="13" fillId="0" borderId="0" xfId="0" applyNumberFormat="1" applyFont="1" applyFill="1"/>
    <xf numFmtId="164" fontId="14" fillId="0" borderId="0" xfId="1" applyNumberFormat="1" applyFont="1" applyFill="1"/>
    <xf numFmtId="164" fontId="9" fillId="0" borderId="7" xfId="1" applyNumberFormat="1" applyFont="1" applyFill="1" applyBorder="1"/>
    <xf numFmtId="164" fontId="9" fillId="0" borderId="0" xfId="1" applyNumberFormat="1" applyFont="1" applyFill="1" applyBorder="1"/>
    <xf numFmtId="164" fontId="15" fillId="0" borderId="0" xfId="1" applyNumberFormat="1" applyFont="1" applyFill="1"/>
    <xf numFmtId="37" fontId="16" fillId="0" borderId="0" xfId="0" applyNumberFormat="1" applyFont="1" applyFill="1"/>
    <xf numFmtId="164" fontId="17" fillId="0" borderId="0" xfId="1" applyNumberFormat="1" applyFont="1" applyFill="1"/>
    <xf numFmtId="164" fontId="5" fillId="0" borderId="0" xfId="1" applyNumberFormat="1" applyFont="1" applyFill="1"/>
    <xf numFmtId="37" fontId="9" fillId="0" borderId="0" xfId="0" applyNumberFormat="1" applyFont="1" applyFill="1"/>
    <xf numFmtId="164" fontId="9" fillId="2" borderId="0" xfId="1" applyNumberFormat="1" applyFont="1" applyFill="1"/>
    <xf numFmtId="37" fontId="6" fillId="0" borderId="0" xfId="0" applyNumberFormat="1" applyFont="1" applyFill="1"/>
    <xf numFmtId="37" fontId="11" fillId="0" borderId="0" xfId="2" applyNumberFormat="1" applyFont="1" applyFill="1"/>
    <xf numFmtId="37" fontId="10" fillId="0" borderId="0" xfId="2" applyNumberFormat="1" applyFont="1" applyFill="1"/>
    <xf numFmtId="37" fontId="11" fillId="0" borderId="0" xfId="2" quotePrefix="1" applyNumberFormat="1" applyFont="1" applyFill="1"/>
    <xf numFmtId="37" fontId="10" fillId="0" borderId="0" xfId="2" quotePrefix="1" applyNumberFormat="1" applyFont="1" applyFill="1"/>
    <xf numFmtId="164" fontId="10" fillId="0" borderId="0" xfId="1" quotePrefix="1" applyNumberFormat="1" applyFont="1" applyFill="1"/>
    <xf numFmtId="164" fontId="10" fillId="0" borderId="6" xfId="1" quotePrefix="1" applyNumberFormat="1" applyFont="1" applyFill="1" applyBorder="1"/>
    <xf numFmtId="164" fontId="9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37" fontId="20" fillId="0" borderId="0" xfId="0" applyNumberFormat="1" applyFont="1" applyFill="1" applyBorder="1"/>
    <xf numFmtId="164" fontId="10" fillId="0" borderId="7" xfId="1" applyNumberFormat="1" applyFont="1" applyFill="1" applyBorder="1" applyAlignment="1">
      <alignment horizontal="right"/>
    </xf>
    <xf numFmtId="37" fontId="9" fillId="0" borderId="4" xfId="0" applyNumberFormat="1" applyFont="1" applyFill="1" applyBorder="1"/>
    <xf numFmtId="164" fontId="9" fillId="0" borderId="4" xfId="1" applyNumberFormat="1" applyFont="1" applyFill="1" applyBorder="1"/>
    <xf numFmtId="164" fontId="10" fillId="0" borderId="0" xfId="1" quotePrefix="1" applyNumberFormat="1" applyFont="1" applyFill="1" applyBorder="1"/>
    <xf numFmtId="164" fontId="9" fillId="2" borderId="4" xfId="1" applyNumberFormat="1" applyFont="1" applyFill="1" applyBorder="1"/>
    <xf numFmtId="37" fontId="9" fillId="0" borderId="7" xfId="0" applyNumberFormat="1" applyFont="1" applyFill="1" applyBorder="1"/>
    <xf numFmtId="37" fontId="2" fillId="0" borderId="7" xfId="0" applyNumberFormat="1" applyFont="1" applyFill="1" applyBorder="1"/>
    <xf numFmtId="37" fontId="9" fillId="2" borderId="4" xfId="0" applyNumberFormat="1" applyFont="1" applyFill="1" applyBorder="1"/>
    <xf numFmtId="37" fontId="9" fillId="4" borderId="4" xfId="0" applyNumberFormat="1" applyFont="1" applyFill="1" applyBorder="1"/>
    <xf numFmtId="164" fontId="25" fillId="4" borderId="4" xfId="1" applyNumberFormat="1" applyFont="1" applyFill="1" applyBorder="1" applyAlignment="1">
      <alignment horizontal="right"/>
    </xf>
    <xf numFmtId="37" fontId="9" fillId="3" borderId="4" xfId="0" applyNumberFormat="1" applyFont="1" applyFill="1" applyBorder="1"/>
    <xf numFmtId="164" fontId="9" fillId="3" borderId="4" xfId="1" applyNumberFormat="1" applyFont="1" applyFill="1" applyBorder="1"/>
    <xf numFmtId="164" fontId="21" fillId="0" borderId="1" xfId="1" quotePrefix="1" applyNumberFormat="1" applyFont="1" applyFill="1" applyBorder="1" applyAlignment="1">
      <alignment horizontal="center"/>
    </xf>
    <xf numFmtId="164" fontId="21" fillId="0" borderId="2" xfId="1" quotePrefix="1" applyNumberFormat="1" applyFont="1" applyFill="1" applyBorder="1" applyAlignment="1">
      <alignment horizontal="center"/>
    </xf>
    <xf numFmtId="164" fontId="21" fillId="0" borderId="3" xfId="1" applyNumberFormat="1" applyFont="1" applyFill="1" applyBorder="1" applyAlignment="1">
      <alignment horizontal="center"/>
    </xf>
    <xf numFmtId="37" fontId="22" fillId="0" borderId="0" xfId="0" applyNumberFormat="1" applyFont="1"/>
    <xf numFmtId="37" fontId="22" fillId="0" borderId="0" xfId="0" applyNumberFormat="1" applyFont="1" applyFill="1" applyBorder="1"/>
    <xf numFmtId="37" fontId="13" fillId="0" borderId="0" xfId="0" applyNumberFormat="1" applyFont="1"/>
    <xf numFmtId="37" fontId="2" fillId="0" borderId="0" xfId="0" applyNumberFormat="1" applyFont="1" applyAlignment="1">
      <alignment horizontal="center"/>
    </xf>
    <xf numFmtId="43" fontId="0" fillId="0" borderId="0" xfId="1" applyFont="1"/>
    <xf numFmtId="165" fontId="0" fillId="0" borderId="0" xfId="1" applyNumberFormat="1" applyFont="1"/>
    <xf numFmtId="164" fontId="10" fillId="0" borderId="6" xfId="1" applyNumberFormat="1" applyFont="1" applyFill="1" applyBorder="1"/>
  </cellXfs>
  <cellStyles count="7">
    <cellStyle name="Comma" xfId="1" builtinId="3"/>
    <cellStyle name="Comma 2" xfId="3"/>
    <cellStyle name="Comma 3" xfId="4"/>
    <cellStyle name="Excel Built-in Normal" xfId="2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65735894009467"/>
          <c:y val="0.18961835023540347"/>
          <c:w val="0.61703978704465667"/>
          <c:h val="0.7202800330892490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3327782444832476"/>
                  <c:y val="6.019383763799952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3455181738646305"/>
                  <c:y val="-0.146239306711666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Sheet3!$A$3:$A$11</c:f>
              <c:strCache>
                <c:ptCount val="9"/>
                <c:pt idx="0">
                  <c:v>Operating Expenditure (OPEX)</c:v>
                </c:pt>
                <c:pt idx="2">
                  <c:v>Capital Expenditure (CAPEX) - Set-up cost</c:v>
                </c:pt>
                <c:pt idx="4">
                  <c:v>Sales &amp; Marketing</c:v>
                </c:pt>
                <c:pt idx="6">
                  <c:v>Promotion &amp; Branding</c:v>
                </c:pt>
                <c:pt idx="8">
                  <c:v>Provisional</c:v>
                </c:pt>
              </c:strCache>
            </c:strRef>
          </c:cat>
          <c:val>
            <c:numRef>
              <c:f>Sheet3!$B$3:$B$11</c:f>
              <c:numCache>
                <c:formatCode>_("RM"* #,##0_);_("RM"* \(#,##0\);_("RM"* "-"??_);_(@_)</c:formatCode>
                <c:ptCount val="9"/>
                <c:pt idx="0">
                  <c:v>1192400</c:v>
                </c:pt>
                <c:pt idx="2">
                  <c:v>573000</c:v>
                </c:pt>
                <c:pt idx="4">
                  <c:v>438000</c:v>
                </c:pt>
                <c:pt idx="6">
                  <c:v>240000</c:v>
                </c:pt>
                <c:pt idx="8">
                  <c:v>100000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solidFill>
        <a:schemeClr val="tx1"/>
      </a:solidFill>
    </a:ln>
  </c:spPr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16</xdr:row>
      <xdr:rowOff>123825</xdr:rowOff>
    </xdr:from>
    <xdr:to>
      <xdr:col>6</xdr:col>
      <xdr:colOff>209551</xdr:colOff>
      <xdr:row>42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0.21537</cdr:x>
      <cdr:y>0</cdr:y>
    </cdr:from>
    <cdr:to>
      <cdr:x>0.80802</cdr:x>
      <cdr:y>0.08102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30841" y="0"/>
          <a:ext cx="3387021" cy="396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600" b="1"/>
            <a:t>PICEB</a:t>
          </a:r>
          <a:r>
            <a:rPr lang="en-MY" sz="1600" b="1" baseline="0"/>
            <a:t>'s Budget for the year of 2016</a:t>
          </a:r>
          <a:endParaRPr lang="en-MY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28"/>
  <sheetViews>
    <sheetView showGridLines="0" tabSelected="1" view="pageBreakPreview" zoomScaleNormal="100" zoomScaleSheetLayoutView="100" workbookViewId="0">
      <selection activeCell="A32" sqref="A32"/>
    </sheetView>
  </sheetViews>
  <sheetFormatPr defaultColWidth="9" defaultRowHeight="15"/>
  <cols>
    <col min="1" max="1" width="48.140625" customWidth="1"/>
    <col min="2" max="2" width="2.42578125" customWidth="1"/>
    <col min="3" max="3" width="17.85546875" customWidth="1"/>
    <col min="4" max="4" width="2.7109375" customWidth="1"/>
  </cols>
  <sheetData>
    <row r="1" spans="1:4" ht="15.75">
      <c r="A1" s="73" t="s">
        <v>44</v>
      </c>
      <c r="B1" s="1"/>
      <c r="C1" s="2"/>
      <c r="D1" s="2"/>
    </row>
    <row r="2" spans="1:4" ht="15.75">
      <c r="A2" s="74" t="s">
        <v>112</v>
      </c>
      <c r="B2" s="3"/>
      <c r="C2" s="2"/>
      <c r="D2" s="2"/>
    </row>
    <row r="3" spans="1:4" ht="15.75">
      <c r="A3" s="73" t="s">
        <v>0</v>
      </c>
      <c r="B3" s="1"/>
      <c r="C3" s="2"/>
      <c r="D3" s="2"/>
    </row>
    <row r="4" spans="1:4" ht="15.75">
      <c r="A4" s="73"/>
      <c r="B4" s="76"/>
      <c r="C4" s="76"/>
      <c r="D4" s="9"/>
    </row>
    <row r="5" spans="1:4">
      <c r="A5" s="75"/>
      <c r="B5" s="4"/>
      <c r="C5" s="70"/>
      <c r="D5" s="5"/>
    </row>
    <row r="6" spans="1:4">
      <c r="A6" s="75"/>
      <c r="B6" s="4"/>
      <c r="C6" s="71" t="s">
        <v>1</v>
      </c>
      <c r="D6" s="5"/>
    </row>
    <row r="7" spans="1:4">
      <c r="A7" s="4"/>
      <c r="B7" s="4"/>
      <c r="C7" s="71" t="s">
        <v>2</v>
      </c>
      <c r="D7" s="5"/>
    </row>
    <row r="8" spans="1:4">
      <c r="A8" s="4"/>
      <c r="B8" s="4"/>
      <c r="C8" s="72" t="s">
        <v>3</v>
      </c>
      <c r="D8" s="6"/>
    </row>
    <row r="9" spans="1:4">
      <c r="A9" s="4"/>
      <c r="B9" s="4"/>
      <c r="C9" s="7"/>
      <c r="D9" s="7"/>
    </row>
    <row r="10" spans="1:4">
      <c r="A10" s="8" t="s">
        <v>4</v>
      </c>
      <c r="B10" s="2"/>
      <c r="C10" s="9">
        <f>'Budget 2016'!B66</f>
        <v>1533300</v>
      </c>
      <c r="D10" s="9"/>
    </row>
    <row r="11" spans="1:4">
      <c r="A11" s="8"/>
      <c r="B11" s="2"/>
      <c r="C11" s="9"/>
      <c r="D11" s="9"/>
    </row>
    <row r="12" spans="1:4" ht="14.25" customHeight="1">
      <c r="A12" s="8" t="s">
        <v>98</v>
      </c>
      <c r="B12" s="2"/>
      <c r="C12" s="2">
        <f>'Budget 2016'!B81</f>
        <v>597000</v>
      </c>
      <c r="D12" s="2"/>
    </row>
    <row r="13" spans="1:4">
      <c r="A13" s="8"/>
      <c r="B13" s="2"/>
      <c r="C13" s="2"/>
      <c r="D13" s="2"/>
    </row>
    <row r="14" spans="1:4" ht="14.25" customHeight="1">
      <c r="A14" s="8" t="s">
        <v>99</v>
      </c>
      <c r="B14" s="2"/>
      <c r="C14" s="2">
        <f>'Budget 2016'!B111</f>
        <v>552000</v>
      </c>
      <c r="D14" s="2"/>
    </row>
    <row r="15" spans="1:4">
      <c r="A15" s="8"/>
      <c r="B15" s="2"/>
      <c r="C15" s="2"/>
      <c r="D15" s="2"/>
    </row>
    <row r="16" spans="1:4" ht="14.25" customHeight="1">
      <c r="A16" s="8" t="s">
        <v>100</v>
      </c>
      <c r="B16" s="2"/>
      <c r="C16" s="2">
        <f>'Budget 2016'!B134</f>
        <v>341200</v>
      </c>
      <c r="D16" s="2"/>
    </row>
    <row r="17" spans="1:4" ht="14.25" customHeight="1">
      <c r="A17" s="8"/>
      <c r="B17" s="2"/>
      <c r="C17" s="2"/>
      <c r="D17" s="2"/>
    </row>
    <row r="18" spans="1:4" ht="14.25" customHeight="1">
      <c r="A18" s="8" t="s">
        <v>40</v>
      </c>
      <c r="B18" s="2"/>
      <c r="C18" s="2">
        <f>'Budget 2016'!B136+'Budget 2016'!B137</f>
        <v>217920</v>
      </c>
      <c r="D18" s="2"/>
    </row>
    <row r="19" spans="1:4" s="13" customFormat="1" ht="11.25" customHeight="1">
      <c r="A19" s="11"/>
      <c r="B19" s="12"/>
      <c r="C19" s="12"/>
      <c r="D19" s="12"/>
    </row>
    <row r="20" spans="1:4" s="17" customFormat="1" ht="13.5" thickBot="1">
      <c r="A20" s="14" t="s">
        <v>5</v>
      </c>
      <c r="B20" s="20"/>
      <c r="C20" s="15">
        <f>SUM(C10:C19)</f>
        <v>3241420</v>
      </c>
      <c r="D20" s="16"/>
    </row>
    <row r="21" spans="1:4" s="13" customFormat="1" ht="12.75">
      <c r="A21" s="18"/>
      <c r="B21" s="12"/>
      <c r="C21" s="12"/>
      <c r="D21" s="12"/>
    </row>
    <row r="22" spans="1:4" hidden="1">
      <c r="A22" s="19" t="s">
        <v>6</v>
      </c>
      <c r="B22" s="20"/>
      <c r="C22" s="21"/>
      <c r="D22" s="21"/>
    </row>
    <row r="23" spans="1:4" hidden="1">
      <c r="A23" s="18" t="s">
        <v>7</v>
      </c>
      <c r="B23" s="12"/>
      <c r="C23" s="12" t="e">
        <f>'Budget 2016'!#REF!</f>
        <v>#REF!</v>
      </c>
      <c r="D23" s="12"/>
    </row>
    <row r="24" spans="1:4" hidden="1">
      <c r="B24" s="21"/>
      <c r="C24" s="12"/>
      <c r="D24" s="12"/>
    </row>
    <row r="25" spans="1:4" ht="15.75" hidden="1" thickBot="1">
      <c r="B25" s="21"/>
      <c r="C25" s="15" t="e">
        <f>'Budget 2016'!#REF!</f>
        <v>#REF!</v>
      </c>
      <c r="D25" s="16"/>
    </row>
    <row r="26" spans="1:4" hidden="1">
      <c r="B26" s="21"/>
      <c r="C26" s="12"/>
      <c r="D26" s="12"/>
    </row>
    <row r="27" spans="1:4">
      <c r="B27" s="21"/>
      <c r="C27" s="21"/>
      <c r="D27" s="21"/>
    </row>
    <row r="28" spans="1:4">
      <c r="C28" s="10"/>
      <c r="D28" s="10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Footer>&amp;LPICEB's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139"/>
  <sheetViews>
    <sheetView showGridLines="0" view="pageBreakPreview" zoomScale="85" zoomScaleNormal="85" zoomScaleSheetLayoutView="85" workbookViewId="0">
      <pane xSplit="1" ySplit="6" topLeftCell="B106" activePane="bottomRight" state="frozen"/>
      <selection activeCell="D34" sqref="D34"/>
      <selection pane="topRight" activeCell="D34" sqref="D34"/>
      <selection pane="bottomLeft" activeCell="D34" sqref="D34"/>
      <selection pane="bottomRight" activeCell="A44" sqref="A44"/>
    </sheetView>
  </sheetViews>
  <sheetFormatPr defaultRowHeight="12.75"/>
  <cols>
    <col min="1" max="1" width="72.85546875" style="32" customWidth="1"/>
    <col min="2" max="2" width="18.85546875" style="42" customWidth="1"/>
    <col min="3" max="3" width="1" style="42" customWidth="1"/>
    <col min="4" max="4" width="13" style="32" customWidth="1"/>
    <col min="5" max="5" width="9.140625" style="32"/>
    <col min="6" max="6" width="12.7109375" style="32" bestFit="1" customWidth="1"/>
    <col min="7" max="16384" width="9.140625" style="32"/>
  </cols>
  <sheetData>
    <row r="1" spans="1:3" s="24" customFormat="1" ht="17.25" customHeight="1">
      <c r="A1" s="3" t="s">
        <v>44</v>
      </c>
      <c r="B1" s="22"/>
      <c r="C1" s="23"/>
    </row>
    <row r="2" spans="1:3" s="24" customFormat="1" ht="17.25" customHeight="1">
      <c r="A2" s="3" t="s">
        <v>112</v>
      </c>
      <c r="B2" s="25" t="s">
        <v>1</v>
      </c>
      <c r="C2" s="23"/>
    </row>
    <row r="3" spans="1:3" s="24" customFormat="1" ht="17.25" customHeight="1">
      <c r="A3" s="3" t="s">
        <v>8</v>
      </c>
      <c r="B3" s="25" t="s">
        <v>2</v>
      </c>
      <c r="C3" s="26"/>
    </row>
    <row r="4" spans="1:3" s="24" customFormat="1" ht="17.25" customHeight="1">
      <c r="A4" s="27"/>
      <c r="B4" s="28" t="s">
        <v>3</v>
      </c>
      <c r="C4" s="29"/>
    </row>
    <row r="5" spans="1:3" s="24" customFormat="1" ht="12.75" customHeight="1">
      <c r="B5" s="30"/>
      <c r="C5" s="30"/>
    </row>
    <row r="6" spans="1:3" ht="15.75">
      <c r="A6" s="33" t="s">
        <v>9</v>
      </c>
      <c r="B6" s="34"/>
      <c r="C6" s="34"/>
    </row>
    <row r="7" spans="1:3" s="24" customFormat="1" ht="15.75">
      <c r="A7" s="33" t="s">
        <v>101</v>
      </c>
      <c r="B7" s="34"/>
      <c r="C7" s="34"/>
    </row>
    <row r="8" spans="1:3" s="24" customFormat="1" ht="15.75" customHeight="1">
      <c r="A8" s="35" t="s">
        <v>10</v>
      </c>
      <c r="B8" s="36">
        <v>585200</v>
      </c>
      <c r="C8" s="36"/>
    </row>
    <row r="9" spans="1:3" s="24" customFormat="1" ht="15.75" customHeight="1">
      <c r="A9" s="35" t="s">
        <v>11</v>
      </c>
      <c r="B9" s="36">
        <v>100000</v>
      </c>
      <c r="C9" s="36"/>
    </row>
    <row r="10" spans="1:3" s="24" customFormat="1" ht="15.75" customHeight="1">
      <c r="A10" s="35" t="s">
        <v>12</v>
      </c>
      <c r="B10" s="36">
        <v>90000</v>
      </c>
      <c r="C10" s="36"/>
    </row>
    <row r="11" spans="1:3" s="24" customFormat="1" ht="15.75" customHeight="1">
      <c r="A11" s="35" t="s">
        <v>13</v>
      </c>
      <c r="B11" s="36">
        <v>8000</v>
      </c>
      <c r="C11" s="36"/>
    </row>
    <row r="12" spans="1:3" s="24" customFormat="1" ht="15.75" customHeight="1">
      <c r="A12" s="35" t="s">
        <v>14</v>
      </c>
      <c r="B12" s="36">
        <v>10000</v>
      </c>
      <c r="C12" s="36"/>
    </row>
    <row r="13" spans="1:3" s="24" customFormat="1" ht="15.75" customHeight="1">
      <c r="A13" s="35" t="s">
        <v>15</v>
      </c>
      <c r="B13" s="36">
        <v>15000</v>
      </c>
      <c r="C13" s="36"/>
    </row>
    <row r="14" spans="1:3" s="24" customFormat="1" ht="15.75" customHeight="1">
      <c r="A14" s="35" t="s">
        <v>16</v>
      </c>
      <c r="B14" s="36">
        <v>7200</v>
      </c>
      <c r="C14" s="36"/>
    </row>
    <row r="15" spans="1:3" s="24" customFormat="1" ht="15.75" customHeight="1">
      <c r="A15" s="35" t="s">
        <v>17</v>
      </c>
      <c r="B15" s="37">
        <v>10000</v>
      </c>
      <c r="C15" s="36"/>
    </row>
    <row r="16" spans="1:3" s="24" customFormat="1" ht="15" customHeight="1">
      <c r="A16" s="33" t="s">
        <v>18</v>
      </c>
      <c r="B16" s="30">
        <f>SUM(B8:B15)</f>
        <v>825400</v>
      </c>
      <c r="C16" s="30"/>
    </row>
    <row r="17" spans="1:3" s="38" customFormat="1" ht="11.25" customHeight="1">
      <c r="B17" s="39"/>
      <c r="C17" s="39"/>
    </row>
    <row r="18" spans="1:3" s="38" customFormat="1" ht="15.75">
      <c r="A18" s="33" t="s">
        <v>102</v>
      </c>
      <c r="B18" s="39"/>
      <c r="C18" s="39"/>
    </row>
    <row r="19" spans="1:3" s="38" customFormat="1" ht="15">
      <c r="A19" s="35" t="s">
        <v>10</v>
      </c>
      <c r="B19" s="36">
        <v>240000</v>
      </c>
      <c r="C19" s="39"/>
    </row>
    <row r="20" spans="1:3" s="38" customFormat="1" ht="15">
      <c r="A20" s="35" t="s">
        <v>12</v>
      </c>
      <c r="B20" s="36">
        <v>31200</v>
      </c>
      <c r="C20" s="39"/>
    </row>
    <row r="21" spans="1:3" s="38" customFormat="1" ht="15">
      <c r="A21" s="35" t="s">
        <v>13</v>
      </c>
      <c r="B21" s="36">
        <v>2500</v>
      </c>
      <c r="C21" s="39"/>
    </row>
    <row r="22" spans="1:3" s="38" customFormat="1" ht="15">
      <c r="B22" s="79">
        <f>SUM(B19:B21)</f>
        <v>273700</v>
      </c>
      <c r="C22" s="39"/>
    </row>
    <row r="23" spans="1:3" s="38" customFormat="1" ht="11.25" customHeight="1">
      <c r="B23" s="30"/>
      <c r="C23" s="39"/>
    </row>
    <row r="24" spans="1:3" s="24" customFormat="1" ht="15.75">
      <c r="A24" s="33" t="s">
        <v>19</v>
      </c>
      <c r="B24" s="34"/>
      <c r="C24" s="34"/>
    </row>
    <row r="25" spans="1:3" s="24" customFormat="1" ht="15">
      <c r="A25" s="35" t="s">
        <v>20</v>
      </c>
      <c r="B25" s="36">
        <f>32000+6000</f>
        <v>38000</v>
      </c>
      <c r="C25" s="36"/>
    </row>
    <row r="26" spans="1:3" s="24" customFormat="1" ht="15">
      <c r="A26" s="35" t="s">
        <v>21</v>
      </c>
      <c r="B26" s="37">
        <v>18000</v>
      </c>
      <c r="C26" s="36"/>
    </row>
    <row r="27" spans="1:3" s="24" customFormat="1" ht="15.75">
      <c r="A27" s="33" t="s">
        <v>22</v>
      </c>
      <c r="B27" s="40">
        <f>SUM(B25:B26)</f>
        <v>56000</v>
      </c>
      <c r="C27" s="36"/>
    </row>
    <row r="28" spans="1:3" s="24" customFormat="1" ht="11.25" customHeight="1">
      <c r="A28" s="35"/>
      <c r="B28" s="36"/>
      <c r="C28" s="36"/>
    </row>
    <row r="29" spans="1:3" s="24" customFormat="1" ht="12.75" customHeight="1">
      <c r="B29" s="30"/>
      <c r="C29" s="30"/>
    </row>
    <row r="30" spans="1:3" s="24" customFormat="1" ht="15.75">
      <c r="A30" s="33" t="s">
        <v>23</v>
      </c>
      <c r="B30" s="34"/>
      <c r="C30" s="34"/>
    </row>
    <row r="31" spans="1:3" s="24" customFormat="1" ht="15">
      <c r="A31" s="35" t="s">
        <v>24</v>
      </c>
      <c r="B31" s="36">
        <v>80000</v>
      </c>
      <c r="C31" s="36"/>
    </row>
    <row r="32" spans="1:3" s="38" customFormat="1" ht="11.25" customHeight="1">
      <c r="B32" s="39"/>
      <c r="C32" s="39"/>
    </row>
    <row r="33" spans="1:3" s="24" customFormat="1" ht="15.75">
      <c r="A33" s="33" t="s">
        <v>25</v>
      </c>
      <c r="B33" s="34"/>
      <c r="C33" s="34"/>
    </row>
    <row r="34" spans="1:3" s="24" customFormat="1" ht="15">
      <c r="A34" s="24" t="s">
        <v>26</v>
      </c>
      <c r="B34" s="36">
        <v>30000</v>
      </c>
      <c r="C34" s="36"/>
    </row>
    <row r="35" spans="1:3" s="24" customFormat="1" ht="15.75" customHeight="1">
      <c r="B35" s="40">
        <f>SUM(B34:B34)</f>
        <v>30000</v>
      </c>
      <c r="C35" s="41"/>
    </row>
    <row r="36" spans="1:3" s="24" customFormat="1" ht="11.25" customHeight="1">
      <c r="A36" s="43"/>
      <c r="B36" s="44"/>
      <c r="C36" s="44"/>
    </row>
    <row r="37" spans="1:3" s="24" customFormat="1" ht="15.75">
      <c r="A37" s="33" t="s">
        <v>27</v>
      </c>
      <c r="B37" s="34"/>
      <c r="C37" s="34"/>
    </row>
    <row r="38" spans="1:3" s="24" customFormat="1" ht="15.75">
      <c r="A38" s="35" t="s">
        <v>45</v>
      </c>
      <c r="B38" s="30">
        <v>10000</v>
      </c>
      <c r="C38" s="34"/>
    </row>
    <row r="39" spans="1:3" s="24" customFormat="1" ht="15.75">
      <c r="A39" s="35" t="s">
        <v>46</v>
      </c>
      <c r="B39" s="30">
        <v>25000</v>
      </c>
      <c r="C39" s="34"/>
    </row>
    <row r="40" spans="1:3" s="24" customFormat="1" ht="15.75">
      <c r="A40" s="35" t="s">
        <v>47</v>
      </c>
      <c r="B40" s="30">
        <v>3000</v>
      </c>
      <c r="C40" s="34"/>
    </row>
    <row r="41" spans="1:3" s="24" customFormat="1" ht="15.75">
      <c r="A41" s="35" t="s">
        <v>48</v>
      </c>
      <c r="B41" s="30">
        <v>4000</v>
      </c>
      <c r="C41" s="34"/>
    </row>
    <row r="42" spans="1:3" s="24" customFormat="1" ht="15">
      <c r="A42" s="35" t="s">
        <v>49</v>
      </c>
      <c r="B42" s="30">
        <v>5000</v>
      </c>
      <c r="C42" s="36"/>
    </row>
    <row r="43" spans="1:3" s="24" customFormat="1" ht="15">
      <c r="A43" s="35" t="s">
        <v>50</v>
      </c>
      <c r="B43" s="36">
        <v>30000</v>
      </c>
      <c r="C43" s="36"/>
    </row>
    <row r="44" spans="1:3" s="24" customFormat="1" ht="15">
      <c r="A44" s="35" t="s">
        <v>51</v>
      </c>
      <c r="B44" s="36">
        <f>15000+2400</f>
        <v>17400</v>
      </c>
      <c r="C44" s="36"/>
    </row>
    <row r="45" spans="1:3" s="24" customFormat="1" ht="15">
      <c r="A45" s="35" t="s">
        <v>52</v>
      </c>
      <c r="B45" s="36">
        <v>25000</v>
      </c>
      <c r="C45" s="36"/>
    </row>
    <row r="46" spans="1:3" s="24" customFormat="1" ht="15">
      <c r="A46" s="35" t="s">
        <v>28</v>
      </c>
      <c r="B46" s="36">
        <f>15000+4800</f>
        <v>19800</v>
      </c>
      <c r="C46" s="36"/>
    </row>
    <row r="47" spans="1:3" s="24" customFormat="1" ht="15">
      <c r="A47" s="35" t="s">
        <v>29</v>
      </c>
      <c r="B47" s="36">
        <v>5000</v>
      </c>
      <c r="C47" s="36"/>
    </row>
    <row r="48" spans="1:3" s="24" customFormat="1" ht="15">
      <c r="A48" s="35" t="s">
        <v>54</v>
      </c>
      <c r="B48" s="36">
        <v>10000</v>
      </c>
      <c r="C48" s="36"/>
    </row>
    <row r="49" spans="1:3" s="24" customFormat="1" ht="15">
      <c r="A49" s="35" t="s">
        <v>53</v>
      </c>
      <c r="B49" s="36">
        <v>5000</v>
      </c>
      <c r="C49" s="36"/>
    </row>
    <row r="50" spans="1:3" s="24" customFormat="1" ht="15">
      <c r="A50" s="35" t="s">
        <v>55</v>
      </c>
      <c r="B50" s="36">
        <v>4000</v>
      </c>
      <c r="C50" s="36"/>
    </row>
    <row r="51" spans="1:3" s="24" customFormat="1" ht="15.75" customHeight="1">
      <c r="B51" s="40">
        <f>SUM(B38:B50)</f>
        <v>163200</v>
      </c>
      <c r="C51" s="41"/>
    </row>
    <row r="52" spans="1:3" s="38" customFormat="1" ht="9" customHeight="1">
      <c r="B52" s="39"/>
      <c r="C52" s="39"/>
    </row>
    <row r="53" spans="1:3" s="24" customFormat="1" ht="15.75">
      <c r="A53" s="33" t="s">
        <v>30</v>
      </c>
      <c r="B53" s="34"/>
      <c r="C53" s="34"/>
    </row>
    <row r="54" spans="1:3" s="24" customFormat="1" ht="15">
      <c r="A54" s="35" t="s">
        <v>103</v>
      </c>
      <c r="B54" s="36">
        <v>50000</v>
      </c>
      <c r="C54" s="36"/>
    </row>
    <row r="55" spans="1:3" s="24" customFormat="1" ht="15">
      <c r="A55" s="35" t="s">
        <v>104</v>
      </c>
      <c r="B55" s="36">
        <v>54000</v>
      </c>
      <c r="C55" s="36"/>
    </row>
    <row r="56" spans="1:3" s="24" customFormat="1" ht="15">
      <c r="A56" s="35" t="s">
        <v>31</v>
      </c>
      <c r="B56" s="36">
        <v>1000</v>
      </c>
      <c r="C56" s="36"/>
    </row>
    <row r="57" spans="1:3" s="24" customFormat="1" ht="15">
      <c r="A57" s="35" t="s">
        <v>32</v>
      </c>
      <c r="B57" s="36">
        <v>0</v>
      </c>
      <c r="C57" s="36"/>
    </row>
    <row r="58" spans="1:3" s="24" customFormat="1" ht="15.75">
      <c r="B58" s="40">
        <f>SUM(B54:B57)</f>
        <v>105000</v>
      </c>
      <c r="C58" s="41"/>
    </row>
    <row r="59" spans="1:3" s="24" customFormat="1" ht="9" customHeight="1">
      <c r="B59" s="30"/>
      <c r="C59" s="30"/>
    </row>
    <row r="60" spans="1:3" s="24" customFormat="1" ht="15" hidden="1">
      <c r="A60" s="43" t="s">
        <v>33</v>
      </c>
      <c r="B60" s="44"/>
      <c r="C60" s="44"/>
    </row>
    <row r="61" spans="1:3" s="24" customFormat="1" ht="10.5" hidden="1" customHeight="1">
      <c r="A61" s="43"/>
      <c r="B61" s="44"/>
      <c r="C61" s="44"/>
    </row>
    <row r="62" spans="1:3" s="24" customFormat="1" ht="15.75" hidden="1">
      <c r="A62" s="24" t="s">
        <v>34</v>
      </c>
      <c r="B62" s="34">
        <v>0</v>
      </c>
      <c r="C62" s="34"/>
    </row>
    <row r="63" spans="1:3" s="24" customFormat="1" ht="12" hidden="1" customHeight="1">
      <c r="A63" s="43"/>
      <c r="B63" s="44"/>
      <c r="C63" s="44"/>
    </row>
    <row r="64" spans="1:3" s="24" customFormat="1" ht="15.75">
      <c r="A64" s="24" t="s">
        <v>35</v>
      </c>
      <c r="B64" s="34">
        <v>0</v>
      </c>
      <c r="C64" s="34"/>
    </row>
    <row r="65" spans="1:3" ht="8.25" customHeight="1">
      <c r="B65" s="45"/>
      <c r="C65" s="45"/>
    </row>
    <row r="66" spans="1:3" s="24" customFormat="1" ht="15.75">
      <c r="A66" s="63" t="s">
        <v>36</v>
      </c>
      <c r="B66" s="40">
        <f>+B31+B35+B51+B58+B62+B64+B27+B16+B22</f>
        <v>1533300</v>
      </c>
      <c r="C66" s="34"/>
    </row>
    <row r="67" spans="1:3" s="24" customFormat="1" ht="15.75">
      <c r="A67" s="46"/>
      <c r="B67" s="34"/>
      <c r="C67" s="34"/>
    </row>
    <row r="68" spans="1:3" ht="15.75">
      <c r="A68" s="33" t="s">
        <v>97</v>
      </c>
      <c r="B68" s="34"/>
      <c r="C68" s="34"/>
    </row>
    <row r="69" spans="1:3" ht="13.5" customHeight="1">
      <c r="A69" s="33"/>
      <c r="B69" s="34"/>
      <c r="C69" s="34"/>
    </row>
    <row r="70" spans="1:3" s="24" customFormat="1" ht="15.75">
      <c r="A70" s="33" t="s">
        <v>56</v>
      </c>
      <c r="B70" s="34"/>
      <c r="C70" s="34"/>
    </row>
    <row r="71" spans="1:3" s="24" customFormat="1" ht="15">
      <c r="A71" s="24" t="s">
        <v>58</v>
      </c>
      <c r="B71" s="30">
        <v>70000</v>
      </c>
      <c r="C71" s="36"/>
    </row>
    <row r="72" spans="1:3" s="24" customFormat="1" ht="15">
      <c r="A72" s="24" t="s">
        <v>59</v>
      </c>
      <c r="B72" s="30">
        <v>100000</v>
      </c>
      <c r="C72" s="36"/>
    </row>
    <row r="73" spans="1:3" s="24" customFormat="1" ht="15">
      <c r="A73" s="31" t="s">
        <v>62</v>
      </c>
      <c r="B73" s="36">
        <f>20000+24000</f>
        <v>44000</v>
      </c>
      <c r="C73" s="36"/>
    </row>
    <row r="74" spans="1:3" s="24" customFormat="1" ht="15">
      <c r="A74" s="52" t="s">
        <v>64</v>
      </c>
      <c r="B74" s="36">
        <v>8000</v>
      </c>
      <c r="C74" s="36"/>
    </row>
    <row r="75" spans="1:3" s="24" customFormat="1" ht="15">
      <c r="A75" s="52" t="s">
        <v>65</v>
      </c>
      <c r="B75" s="36">
        <v>10000</v>
      </c>
      <c r="C75" s="36"/>
    </row>
    <row r="76" spans="1:3" s="24" customFormat="1" ht="15">
      <c r="A76" s="24" t="s">
        <v>37</v>
      </c>
      <c r="B76" s="30">
        <v>75000</v>
      </c>
      <c r="C76" s="36"/>
    </row>
    <row r="77" spans="1:3" s="24" customFormat="1" ht="15">
      <c r="A77" s="24" t="s">
        <v>60</v>
      </c>
      <c r="B77" s="30">
        <v>150000</v>
      </c>
      <c r="C77" s="36"/>
    </row>
    <row r="78" spans="1:3" s="24" customFormat="1" ht="15">
      <c r="A78" s="31" t="s">
        <v>61</v>
      </c>
      <c r="B78" s="36">
        <v>80000</v>
      </c>
      <c r="C78" s="36"/>
    </row>
    <row r="79" spans="1:3" s="24" customFormat="1" ht="15">
      <c r="A79" s="31" t="s">
        <v>63</v>
      </c>
      <c r="B79" s="36">
        <v>60000</v>
      </c>
      <c r="C79" s="36"/>
    </row>
    <row r="80" spans="1:3" s="24" customFormat="1" ht="15">
      <c r="A80" s="31"/>
      <c r="B80" s="36"/>
      <c r="C80" s="36"/>
    </row>
    <row r="81" spans="1:3" s="24" customFormat="1" ht="15.75">
      <c r="A81" s="64" t="s">
        <v>57</v>
      </c>
      <c r="B81" s="40">
        <f>SUM(B71:B79)</f>
        <v>597000</v>
      </c>
      <c r="C81" s="30"/>
    </row>
    <row r="82" spans="1:3" s="24" customFormat="1" ht="15">
      <c r="B82" s="30"/>
      <c r="C82" s="30"/>
    </row>
    <row r="83" spans="1:3" s="24" customFormat="1" ht="16.5" thickBot="1">
      <c r="A83" s="65" t="s">
        <v>38</v>
      </c>
      <c r="B83" s="62">
        <f>B66+B81</f>
        <v>2130300</v>
      </c>
      <c r="C83" s="47"/>
    </row>
    <row r="85" spans="1:3" ht="15.75">
      <c r="A85" s="33" t="s">
        <v>66</v>
      </c>
      <c r="B85" s="34"/>
      <c r="C85" s="34"/>
    </row>
    <row r="86" spans="1:3" ht="10.5" customHeight="1">
      <c r="A86" s="48"/>
    </row>
    <row r="87" spans="1:3" s="24" customFormat="1" ht="15">
      <c r="A87" s="35" t="s">
        <v>73</v>
      </c>
      <c r="B87" s="36">
        <v>23000</v>
      </c>
      <c r="C87" s="36"/>
    </row>
    <row r="88" spans="1:3" s="24" customFormat="1" ht="15">
      <c r="A88" s="35" t="s">
        <v>76</v>
      </c>
      <c r="B88" s="36">
        <v>50000</v>
      </c>
      <c r="C88" s="36"/>
    </row>
    <row r="89" spans="1:3" s="24" customFormat="1" ht="15">
      <c r="A89" s="49" t="s">
        <v>77</v>
      </c>
      <c r="B89" s="30">
        <v>20000</v>
      </c>
      <c r="C89" s="36"/>
    </row>
    <row r="90" spans="1:3" s="24" customFormat="1" ht="15">
      <c r="A90" s="49" t="s">
        <v>78</v>
      </c>
      <c r="B90" s="30">
        <v>30000</v>
      </c>
      <c r="C90" s="36"/>
    </row>
    <row r="91" spans="1:3" s="24" customFormat="1" ht="15">
      <c r="A91" s="50" t="s">
        <v>79</v>
      </c>
      <c r="B91" s="30">
        <v>20000</v>
      </c>
      <c r="C91" s="36"/>
    </row>
    <row r="92" spans="1:3" s="24" customFormat="1" ht="15" customHeight="1">
      <c r="A92" s="52" t="s">
        <v>87</v>
      </c>
      <c r="B92" s="36">
        <v>50000</v>
      </c>
      <c r="C92" s="36"/>
    </row>
    <row r="93" spans="1:3" s="24" customFormat="1" ht="15" customHeight="1">
      <c r="A93" s="52" t="s">
        <v>88</v>
      </c>
      <c r="B93" s="36">
        <v>40000</v>
      </c>
      <c r="C93" s="36"/>
    </row>
    <row r="94" spans="1:3" s="24" customFormat="1" ht="15" customHeight="1">
      <c r="A94" s="52" t="s">
        <v>105</v>
      </c>
      <c r="B94" s="36">
        <v>10000</v>
      </c>
      <c r="C94" s="36"/>
    </row>
    <row r="95" spans="1:3" s="24" customFormat="1" ht="15" customHeight="1">
      <c r="A95" s="52" t="s">
        <v>106</v>
      </c>
      <c r="B95" s="36">
        <v>12000</v>
      </c>
      <c r="C95" s="36"/>
    </row>
    <row r="96" spans="1:3" s="24" customFormat="1" ht="15" customHeight="1">
      <c r="A96" s="52" t="s">
        <v>89</v>
      </c>
      <c r="B96" s="36">
        <v>10000</v>
      </c>
      <c r="C96" s="36"/>
    </row>
    <row r="97" spans="1:3" s="24" customFormat="1" ht="15">
      <c r="A97" s="49"/>
      <c r="B97" s="30"/>
      <c r="C97" s="36"/>
    </row>
    <row r="98" spans="1:3" s="24" customFormat="1" ht="15">
      <c r="A98" s="51"/>
      <c r="B98" s="54">
        <f>SUM(B87:B97)</f>
        <v>265000</v>
      </c>
      <c r="C98" s="61"/>
    </row>
    <row r="99" spans="1:3" s="24" customFormat="1" ht="9" customHeight="1">
      <c r="A99" s="35"/>
      <c r="B99" s="30"/>
      <c r="C99" s="30"/>
    </row>
    <row r="100" spans="1:3" s="24" customFormat="1" ht="15.75">
      <c r="A100" s="33" t="s">
        <v>39</v>
      </c>
      <c r="B100" s="34"/>
      <c r="C100" s="34"/>
    </row>
    <row r="101" spans="1:3" s="24" customFormat="1" ht="15" customHeight="1">
      <c r="A101" s="35" t="s">
        <v>80</v>
      </c>
      <c r="B101" s="36">
        <v>25000</v>
      </c>
      <c r="C101" s="41"/>
    </row>
    <row r="102" spans="1:3" s="24" customFormat="1" ht="15" customHeight="1">
      <c r="A102" s="52" t="s">
        <v>81</v>
      </c>
      <c r="B102" s="36">
        <v>40000</v>
      </c>
      <c r="C102" s="36"/>
    </row>
    <row r="103" spans="1:3" s="24" customFormat="1" ht="15" customHeight="1">
      <c r="A103" s="52" t="s">
        <v>82</v>
      </c>
      <c r="B103" s="36">
        <v>40000</v>
      </c>
      <c r="C103" s="36"/>
    </row>
    <row r="104" spans="1:3" s="24" customFormat="1" ht="15" customHeight="1">
      <c r="A104" s="52" t="s">
        <v>83</v>
      </c>
      <c r="B104" s="36">
        <v>50000</v>
      </c>
      <c r="C104" s="36"/>
    </row>
    <row r="105" spans="1:3" s="24" customFormat="1" ht="15" customHeight="1">
      <c r="A105" s="52" t="s">
        <v>84</v>
      </c>
      <c r="B105" s="36">
        <v>30000</v>
      </c>
      <c r="C105" s="36"/>
    </row>
    <row r="106" spans="1:3" s="24" customFormat="1" ht="15" customHeight="1">
      <c r="A106" s="52" t="s">
        <v>107</v>
      </c>
      <c r="B106" s="36">
        <v>54000</v>
      </c>
      <c r="C106" s="36"/>
    </row>
    <row r="107" spans="1:3" s="24" customFormat="1" ht="15" customHeight="1">
      <c r="A107" s="52" t="s">
        <v>108</v>
      </c>
      <c r="B107" s="36">
        <v>48000</v>
      </c>
      <c r="C107" s="36"/>
    </row>
    <row r="108" spans="1:3" s="24" customFormat="1" ht="10.5" customHeight="1">
      <c r="A108" s="52"/>
      <c r="B108" s="37"/>
      <c r="C108" s="36"/>
    </row>
    <row r="109" spans="1:3" s="24" customFormat="1" ht="15">
      <c r="A109" s="52"/>
      <c r="B109" s="53">
        <f>SUM(B101:B107)</f>
        <v>287000</v>
      </c>
      <c r="C109" s="53"/>
    </row>
    <row r="110" spans="1:3" s="24" customFormat="1" ht="7.5" customHeight="1">
      <c r="A110" s="49"/>
      <c r="B110" s="30"/>
      <c r="C110" s="30"/>
    </row>
    <row r="111" spans="1:3" s="24" customFormat="1" ht="16.5" thickBot="1">
      <c r="A111" s="66" t="s">
        <v>70</v>
      </c>
      <c r="B111" s="67">
        <f>B98+B109</f>
        <v>552000</v>
      </c>
      <c r="C111" s="55"/>
    </row>
    <row r="112" spans="1:3" s="24" customFormat="1" ht="9.75" customHeight="1">
      <c r="A112" s="35"/>
      <c r="B112" s="56"/>
      <c r="C112" s="56"/>
    </row>
    <row r="113" spans="1:3" s="24" customFormat="1" ht="15" hidden="1">
      <c r="A113" s="57" t="s">
        <v>41</v>
      </c>
      <c r="B113" s="56"/>
      <c r="C113" s="56"/>
    </row>
    <row r="114" spans="1:3" s="24" customFormat="1" ht="15" hidden="1">
      <c r="A114" s="35" t="s">
        <v>42</v>
      </c>
      <c r="B114" s="56">
        <v>0</v>
      </c>
      <c r="C114" s="56"/>
    </row>
    <row r="115" spans="1:3" s="24" customFormat="1" ht="15" hidden="1">
      <c r="A115" s="35" t="s">
        <v>43</v>
      </c>
      <c r="B115" s="56">
        <v>0</v>
      </c>
      <c r="C115" s="56"/>
    </row>
    <row r="116" spans="1:3" s="24" customFormat="1" ht="15" hidden="1">
      <c r="A116" s="35"/>
      <c r="B116" s="58">
        <f>SUM(B113:B115)</f>
        <v>0</v>
      </c>
      <c r="C116" s="56"/>
    </row>
    <row r="117" spans="1:3" s="24" customFormat="1" ht="15">
      <c r="A117" s="35"/>
      <c r="B117" s="30"/>
      <c r="C117" s="30"/>
    </row>
    <row r="118" spans="1:3" s="24" customFormat="1" ht="15.75">
      <c r="A118" s="27" t="s">
        <v>67</v>
      </c>
      <c r="B118" s="30"/>
      <c r="C118" s="30"/>
    </row>
    <row r="119" spans="1:3" s="24" customFormat="1" ht="15">
      <c r="A119" s="52" t="s">
        <v>71</v>
      </c>
      <c r="B119" s="36">
        <v>15000</v>
      </c>
      <c r="C119" s="30"/>
    </row>
    <row r="120" spans="1:3" s="24" customFormat="1" ht="15">
      <c r="A120" s="35" t="s">
        <v>72</v>
      </c>
      <c r="B120" s="36">
        <v>25000</v>
      </c>
      <c r="C120" s="36"/>
    </row>
    <row r="121" spans="1:3" s="24" customFormat="1" ht="15">
      <c r="A121" s="52" t="s">
        <v>74</v>
      </c>
      <c r="B121" s="36">
        <v>25000</v>
      </c>
      <c r="C121" s="36"/>
    </row>
    <row r="122" spans="1:3" s="24" customFormat="1" ht="15">
      <c r="A122" s="52" t="s">
        <v>75</v>
      </c>
      <c r="B122" s="36">
        <v>60000</v>
      </c>
      <c r="C122" s="30"/>
    </row>
    <row r="123" spans="1:3" s="24" customFormat="1" ht="15">
      <c r="A123" s="35" t="s">
        <v>85</v>
      </c>
      <c r="B123" s="30">
        <v>20000</v>
      </c>
      <c r="C123" s="36"/>
    </row>
    <row r="124" spans="1:3" s="24" customFormat="1" ht="15">
      <c r="A124" s="35" t="s">
        <v>86</v>
      </c>
      <c r="B124" s="30">
        <v>20000</v>
      </c>
      <c r="C124" s="36"/>
    </row>
    <row r="125" spans="1:3" s="24" customFormat="1" ht="15">
      <c r="A125" s="35" t="s">
        <v>90</v>
      </c>
      <c r="B125" s="30">
        <v>3000</v>
      </c>
      <c r="C125" s="36"/>
    </row>
    <row r="126" spans="1:3" s="24" customFormat="1" ht="15">
      <c r="A126" s="35" t="s">
        <v>91</v>
      </c>
      <c r="B126" s="30">
        <v>12000</v>
      </c>
      <c r="C126" s="36"/>
    </row>
    <row r="127" spans="1:3" s="24" customFormat="1" ht="15">
      <c r="A127" s="35" t="s">
        <v>92</v>
      </c>
      <c r="B127" s="30">
        <f>15000+2400</f>
        <v>17400</v>
      </c>
      <c r="C127" s="30"/>
    </row>
    <row r="128" spans="1:3" s="24" customFormat="1" ht="15">
      <c r="A128" s="50" t="s">
        <v>93</v>
      </c>
      <c r="B128" s="30">
        <v>12000</v>
      </c>
      <c r="C128" s="36"/>
    </row>
    <row r="129" spans="1:3" s="24" customFormat="1" ht="15">
      <c r="A129" s="50" t="s">
        <v>94</v>
      </c>
      <c r="B129" s="30">
        <v>4000</v>
      </c>
      <c r="C129" s="30"/>
    </row>
    <row r="130" spans="1:3" s="24" customFormat="1" ht="15">
      <c r="A130" s="52" t="s">
        <v>95</v>
      </c>
      <c r="B130" s="36">
        <v>4000</v>
      </c>
      <c r="C130" s="36"/>
    </row>
    <row r="131" spans="1:3" s="24" customFormat="1" ht="15">
      <c r="A131" s="52" t="s">
        <v>96</v>
      </c>
      <c r="B131" s="30">
        <v>25000</v>
      </c>
      <c r="C131" s="36"/>
    </row>
    <row r="132" spans="1:3" s="24" customFormat="1" ht="15">
      <c r="A132" s="52" t="s">
        <v>111</v>
      </c>
      <c r="B132" s="30">
        <v>98800</v>
      </c>
      <c r="C132" s="36"/>
    </row>
    <row r="133" spans="1:3" s="24" customFormat="1" ht="12.75" customHeight="1">
      <c r="A133" s="52"/>
      <c r="B133" s="30"/>
      <c r="C133" s="30"/>
    </row>
    <row r="134" spans="1:3" s="24" customFormat="1" ht="17.25" customHeight="1" thickBot="1">
      <c r="A134" s="68" t="s">
        <v>69</v>
      </c>
      <c r="B134" s="69">
        <f>SUM(B119:B133)</f>
        <v>341200</v>
      </c>
      <c r="C134" s="41"/>
    </row>
    <row r="135" spans="1:3" s="24" customFormat="1" ht="12.75" customHeight="1">
      <c r="A135" s="27"/>
      <c r="B135" s="41"/>
      <c r="C135" s="41"/>
    </row>
    <row r="136" spans="1:3" s="24" customFormat="1" ht="17.25" customHeight="1">
      <c r="A136" s="35" t="s">
        <v>109</v>
      </c>
      <c r="B136" s="36">
        <v>100000</v>
      </c>
      <c r="C136" s="41"/>
    </row>
    <row r="137" spans="1:3" s="24" customFormat="1" ht="17.25" customHeight="1">
      <c r="A137" s="35" t="s">
        <v>110</v>
      </c>
      <c r="B137" s="36">
        <f>110720+7200</f>
        <v>117920</v>
      </c>
      <c r="C137" s="41"/>
    </row>
    <row r="138" spans="1:3" s="24" customFormat="1" ht="12.75" customHeight="1">
      <c r="A138" s="35"/>
      <c r="B138" s="36"/>
      <c r="C138" s="36"/>
    </row>
    <row r="139" spans="1:3" s="33" customFormat="1" ht="17.25" customHeight="1" thickBot="1">
      <c r="A139" s="59" t="s">
        <v>68</v>
      </c>
      <c r="B139" s="60">
        <f>B83+B111+B134+B136+B137</f>
        <v>3241420</v>
      </c>
      <c r="C139" s="60"/>
    </row>
  </sheetData>
  <printOptions horizontalCentered="1"/>
  <pageMargins left="0.55118110236220474" right="0.55118110236220474" top="0.31496062992125984" bottom="0.31496062992125984" header="0.31496062992125984" footer="0.11811023622047245"/>
  <pageSetup paperSize="9" scale="70" fitToHeight="5" orientation="portrait" cellComments="asDisplayed" r:id="rId1"/>
  <headerFooter>
    <oddFooter>&amp;L&amp;10PICEB
Proposed Budget for 2016&amp;R&amp;Pof &amp;N</oddFooter>
  </headerFooter>
  <rowBreaks count="1" manualBreakCount="1">
    <brk id="6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workbookViewId="0">
      <selection activeCell="F8" sqref="F8"/>
    </sheetView>
  </sheetViews>
  <sheetFormatPr defaultRowHeight="15"/>
  <cols>
    <col min="1" max="1" width="38.42578125" bestFit="1" customWidth="1"/>
    <col min="2" max="2" width="19.5703125" style="77" customWidth="1"/>
  </cols>
  <sheetData>
    <row r="3" spans="1:2">
      <c r="A3" t="s">
        <v>4</v>
      </c>
      <c r="B3" s="78">
        <v>1192400</v>
      </c>
    </row>
    <row r="4" spans="1:2">
      <c r="B4" s="78"/>
    </row>
    <row r="5" spans="1:2">
      <c r="A5" t="s">
        <v>98</v>
      </c>
      <c r="B5" s="78">
        <v>573000</v>
      </c>
    </row>
    <row r="6" spans="1:2">
      <c r="B6" s="78"/>
    </row>
    <row r="7" spans="1:2">
      <c r="A7" t="s">
        <v>99</v>
      </c>
      <c r="B7" s="78">
        <v>438000</v>
      </c>
    </row>
    <row r="8" spans="1:2">
      <c r="B8" s="78"/>
    </row>
    <row r="9" spans="1:2">
      <c r="A9" t="s">
        <v>100</v>
      </c>
      <c r="B9" s="78">
        <v>240000</v>
      </c>
    </row>
    <row r="10" spans="1:2">
      <c r="B10" s="78"/>
    </row>
    <row r="11" spans="1:2">
      <c r="A11" t="s">
        <v>40</v>
      </c>
      <c r="B11" s="78">
        <v>100000</v>
      </c>
    </row>
    <row r="12" spans="1:2">
      <c r="B12" s="78"/>
    </row>
    <row r="13" spans="1:2">
      <c r="B13" s="7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2016</vt:lpstr>
      <vt:lpstr>Sheet3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2016-01-13T10:44:52Z</cp:lastPrinted>
  <dcterms:created xsi:type="dcterms:W3CDTF">2016-01-13T04:31:21Z</dcterms:created>
  <dcterms:modified xsi:type="dcterms:W3CDTF">2016-01-21T07:38:25Z</dcterms:modified>
</cp:coreProperties>
</file>