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PMED\PMED Budget 2019\"/>
    </mc:Choice>
  </mc:AlternateContent>
  <xr:revisionPtr revIDLastSave="0" documentId="13_ncr:1_{BF36BE5E-D244-40E0-A3BA-F64835AC351A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Budget vs Actual" sheetId="2" r:id="rId1"/>
    <sheet name="PMED" sheetId="1" r:id="rId2"/>
  </sheets>
  <definedNames>
    <definedName name="_xlnm._FilterDatabase" localSheetId="1" hidden="1">PMED!$B$15:$J$30</definedName>
    <definedName name="_xlnm.Print_Area" localSheetId="1">PMED!$B$1:$J$31</definedName>
    <definedName name="valuevx">42.314159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7" i="1" l="1"/>
  <c r="E15" i="2" l="1"/>
  <c r="J32" i="1"/>
  <c r="J28" i="1" l="1"/>
  <c r="J27" i="1"/>
  <c r="J26" i="1"/>
  <c r="J25" i="1"/>
  <c r="J24" i="1" l="1"/>
  <c r="J23" i="1"/>
  <c r="J30" i="1" l="1"/>
  <c r="J29" i="1"/>
  <c r="J22" i="1"/>
  <c r="H6" i="1" s="1"/>
  <c r="J21" i="1"/>
  <c r="J20" i="1"/>
  <c r="J19" i="1"/>
  <c r="J18" i="1"/>
  <c r="J17" i="1"/>
  <c r="J16" i="1"/>
  <c r="J31" i="1" l="1"/>
  <c r="H7" i="1"/>
  <c r="H8" i="1"/>
  <c r="H5" i="1"/>
  <c r="J33" i="1" l="1"/>
  <c r="C10" i="1"/>
  <c r="G8" i="1" l="1"/>
  <c r="G5" i="1"/>
  <c r="G7" i="1"/>
  <c r="I6" i="1"/>
  <c r="G6" i="1"/>
</calcChain>
</file>

<file path=xl/sharedStrings.xml><?xml version="1.0" encoding="utf-8"?>
<sst xmlns="http://schemas.openxmlformats.org/spreadsheetml/2006/main" count="56" uniqueCount="47">
  <si>
    <t>Penang Global Torism Sdn Bhd</t>
  </si>
  <si>
    <t>Budget &amp; Expenses</t>
  </si>
  <si>
    <t>Breakdown of Expenses</t>
  </si>
  <si>
    <t>Total Budget</t>
  </si>
  <si>
    <t>Roadshow</t>
  </si>
  <si>
    <t>Total Expenses</t>
  </si>
  <si>
    <t>Website</t>
  </si>
  <si>
    <t>Printing/Stationery</t>
  </si>
  <si>
    <t>Others</t>
  </si>
  <si>
    <t>Description</t>
  </si>
  <si>
    <t>Category</t>
  </si>
  <si>
    <t>Unit cost</t>
  </si>
  <si>
    <t xml:space="preserve">Amount </t>
  </si>
  <si>
    <t>Balance</t>
  </si>
  <si>
    <t>Total</t>
  </si>
  <si>
    <t>f.</t>
  </si>
  <si>
    <t>e.</t>
  </si>
  <si>
    <t>c.</t>
  </si>
  <si>
    <t>b.</t>
  </si>
  <si>
    <t>a.</t>
  </si>
  <si>
    <t>Items</t>
  </si>
  <si>
    <t>Penang Centre of Medical Tourism</t>
  </si>
  <si>
    <t>Budget for 2018</t>
  </si>
  <si>
    <t>Website Maintenance, hosting &amp; domain registration - 5 languages, English, Bahasa Indonesia, Mandarin, Vietnamese, Myanmar</t>
  </si>
  <si>
    <t>d.</t>
  </si>
  <si>
    <t>(-) Membership fee collection</t>
  </si>
  <si>
    <t>Net Expenditure</t>
  </si>
  <si>
    <t xml:space="preserve"> Proposed &amp; Approved Budget for 2019</t>
  </si>
  <si>
    <t xml:space="preserve">RM </t>
  </si>
  <si>
    <t>Roadshows (Jakarta, Surabaya, Shanghai, Beijing,Ho Chi Minh City Hanoi,, Banda Acheh,Bandung)</t>
  </si>
  <si>
    <t>Printing of collateral, promotional material, banners, souvenirs, name cards/ Short Video Clip on PMED</t>
  </si>
  <si>
    <t xml:space="preserve">Advertisement </t>
  </si>
  <si>
    <t>ED's Honorarium provison expenses of attending meeting</t>
  </si>
  <si>
    <t>Hosting of Fam trips and reciprocal visits by doctors, foreign press,meeting forum,refreshment and general expenses</t>
  </si>
  <si>
    <t>Actual 
as of 30.4.2019</t>
  </si>
  <si>
    <t xml:space="preserve"> REDUCTION  </t>
  </si>
  <si>
    <t>RM</t>
  </si>
  <si>
    <t>Guiyang Belt &amp; Road Culture Week</t>
  </si>
  <si>
    <t>EPY Indonesia Raodshow</t>
  </si>
  <si>
    <t>Meeting Expenses</t>
  </si>
  <si>
    <t xml:space="preserve">Membership fee collection (11 Ordinary,10 Associates) </t>
  </si>
  <si>
    <t>Printing of brochures, name card, designing fee and misc</t>
  </si>
  <si>
    <t xml:space="preserve">Website Maintenance </t>
  </si>
  <si>
    <t>MHTC Media Fam</t>
  </si>
  <si>
    <t>Penang Centre of Medical Tourism (Actual as of 31.12.2019)</t>
  </si>
  <si>
    <t>Advertisement</t>
  </si>
  <si>
    <t>Honorarium June - Dec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</si>
</sst>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RM&quot;#,##0_);[Red]\(&quot;RM&quot;#,##0\)"/>
    <numFmt numFmtId="44" formatCode="_(&quot;RM&quot;* #,##0.00_);_(&quot;RM&quot;* \(#,##0.00\);_(&quot;RM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22"/>
      <color theme="4"/>
      <name val="Arial"/>
      <family val="2"/>
    </font>
    <font>
      <sz val="11"/>
      <color theme="1"/>
      <name val="Arial"/>
      <family val="2"/>
    </font>
    <font>
      <sz val="16"/>
      <color theme="4"/>
      <name val="Arial"/>
      <family val="2"/>
    </font>
    <font>
      <sz val="9"/>
      <color theme="1"/>
      <name val="Arial"/>
      <family val="2"/>
    </font>
    <font>
      <sz val="11"/>
      <color theme="4" tint="0.79998168889431442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1"/>
      <color theme="4" tint="-0.249977111117893"/>
      <name val="Arial"/>
      <family val="2"/>
    </font>
    <font>
      <b/>
      <sz val="12"/>
      <color theme="4" tint="-0.249977111117893"/>
      <name val="Arial"/>
      <family val="2"/>
    </font>
    <font>
      <sz val="10"/>
      <color theme="4" tint="-0.249977111117893"/>
      <name val="Arial"/>
      <family val="2"/>
    </font>
    <font>
      <b/>
      <sz val="11"/>
      <color theme="4" tint="-0.249977111117893"/>
      <name val="Arial"/>
      <family val="2"/>
    </font>
    <font>
      <b/>
      <sz val="12"/>
      <color theme="0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4"/>
      <name val="Calibri"/>
      <family val="2"/>
      <scheme val="minor"/>
    </font>
    <font>
      <u/>
      <sz val="8"/>
      <color theme="4"/>
      <name val="Arial"/>
      <family val="2"/>
    </font>
    <font>
      <sz val="8"/>
      <color theme="4"/>
      <name val="Arial"/>
      <family val="2"/>
    </font>
    <font>
      <sz val="14"/>
      <color theme="1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  <font>
      <sz val="11"/>
      <color theme="4" tint="-0.499984740745262"/>
      <name val="Arial"/>
      <family val="2"/>
    </font>
    <font>
      <b/>
      <sz val="11"/>
      <color theme="8" tint="-0.499984740745262"/>
      <name val="Arial"/>
      <family val="2"/>
    </font>
    <font>
      <sz val="11"/>
      <color theme="8" tint="-0.499984740745262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/>
      <bottom style="thick">
        <color theme="4" tint="0.79998168889431442"/>
      </bottom>
      <diagonal/>
    </border>
    <border>
      <left/>
      <right/>
      <top style="thick">
        <color theme="4" tint="0.79998168889431442"/>
      </top>
      <bottom/>
      <diagonal/>
    </border>
    <border>
      <left/>
      <right/>
      <top/>
      <bottom style="hair">
        <color theme="4"/>
      </bottom>
      <diagonal/>
    </border>
    <border>
      <left/>
      <right style="hair">
        <color theme="4"/>
      </right>
      <top/>
      <bottom style="hair">
        <color theme="4"/>
      </bottom>
      <diagonal/>
    </border>
    <border>
      <left style="hair">
        <color theme="4"/>
      </left>
      <right style="hair">
        <color theme="4"/>
      </right>
      <top/>
      <bottom style="hair">
        <color theme="4"/>
      </bottom>
      <diagonal/>
    </border>
    <border>
      <left style="hair">
        <color theme="4"/>
      </left>
      <right/>
      <top/>
      <bottom style="hair">
        <color theme="4"/>
      </bottom>
      <diagonal/>
    </border>
    <border>
      <left/>
      <right/>
      <top style="hair">
        <color theme="4"/>
      </top>
      <bottom style="hair">
        <color theme="4"/>
      </bottom>
      <diagonal/>
    </border>
    <border>
      <left/>
      <right style="hair">
        <color theme="4"/>
      </right>
      <top style="hair">
        <color theme="4"/>
      </top>
      <bottom style="hair">
        <color theme="4"/>
      </bottom>
      <diagonal/>
    </border>
    <border>
      <left style="hair">
        <color theme="4"/>
      </left>
      <right style="hair">
        <color theme="4"/>
      </right>
      <top style="hair">
        <color theme="4"/>
      </top>
      <bottom style="hair">
        <color theme="4"/>
      </bottom>
      <diagonal/>
    </border>
    <border>
      <left/>
      <right/>
      <top style="hair">
        <color theme="4"/>
      </top>
      <bottom/>
      <diagonal/>
    </border>
    <border>
      <left style="hair">
        <color theme="4"/>
      </left>
      <right style="hair">
        <color theme="4"/>
      </right>
      <top style="hair">
        <color theme="4"/>
      </top>
      <bottom/>
      <diagonal/>
    </border>
    <border>
      <left/>
      <right/>
      <top style="double">
        <color theme="4"/>
      </top>
      <bottom/>
      <diagonal/>
    </border>
    <border>
      <left/>
      <right/>
      <top style="hair">
        <color theme="4"/>
      </top>
      <bottom style="double">
        <color theme="4"/>
      </bottom>
      <diagonal/>
    </border>
    <border>
      <left/>
      <right style="hair">
        <color theme="4"/>
      </right>
      <top style="hair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0" fontId="21" fillId="0" borderId="0" applyNumberFormat="0" applyFill="0" applyBorder="0" applyAlignment="0" applyProtection="0"/>
  </cellStyleXfs>
  <cellXfs count="100">
    <xf numFmtId="0" fontId="0" fillId="0" borderId="0" xfId="0"/>
    <xf numFmtId="0" fontId="9" fillId="2" borderId="0" xfId="0" applyFont="1" applyFill="1" applyAlignment="1">
      <alignment horizontal="left" vertical="center"/>
    </xf>
    <xf numFmtId="0" fontId="10" fillId="0" borderId="0" xfId="0" applyFont="1"/>
    <xf numFmtId="0" fontId="11" fillId="2" borderId="0" xfId="0" applyFont="1" applyFill="1" applyAlignment="1">
      <alignment horizontal="left" vertical="center"/>
    </xf>
    <xf numFmtId="0" fontId="12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0" fillId="5" borderId="0" xfId="0" applyFont="1" applyFill="1" applyAlignment="1">
      <alignment vertical="center"/>
    </xf>
    <xf numFmtId="0" fontId="15" fillId="5" borderId="0" xfId="0" applyFont="1" applyFill="1" applyAlignment="1">
      <alignment horizontal="center" vertical="center"/>
    </xf>
    <xf numFmtId="0" fontId="10" fillId="6" borderId="0" xfId="0" applyFont="1" applyFill="1" applyAlignment="1">
      <alignment vertical="center"/>
    </xf>
    <xf numFmtId="0" fontId="16" fillId="6" borderId="0" xfId="0" applyFont="1" applyFill="1" applyAlignment="1">
      <alignment horizontal="left" vertical="center" indent="1"/>
    </xf>
    <xf numFmtId="0" fontId="18" fillId="6" borderId="0" xfId="0" applyFont="1" applyFill="1" applyAlignment="1">
      <alignment horizontal="right" vertical="center" indent="1"/>
    </xf>
    <xf numFmtId="9" fontId="15" fillId="4" borderId="2" xfId="0" applyNumberFormat="1" applyFont="1" applyFill="1" applyBorder="1" applyAlignment="1">
      <alignment horizontal="center" vertical="center"/>
    </xf>
    <xf numFmtId="38" fontId="16" fillId="7" borderId="2" xfId="0" applyNumberFormat="1" applyFont="1" applyFill="1" applyBorder="1" applyAlignment="1">
      <alignment horizontal="right" vertical="center"/>
    </xf>
    <xf numFmtId="0" fontId="15" fillId="5" borderId="0" xfId="0" applyFont="1" applyFill="1" applyAlignment="1">
      <alignment horizontal="center"/>
    </xf>
    <xf numFmtId="44" fontId="20" fillId="4" borderId="0" xfId="0" applyNumberFormat="1" applyFont="1" applyFill="1" applyBorder="1" applyAlignment="1">
      <alignment horizontal="center" vertical="center"/>
    </xf>
    <xf numFmtId="9" fontId="15" fillId="8" borderId="3" xfId="0" applyNumberFormat="1" applyFont="1" applyFill="1" applyBorder="1" applyAlignment="1">
      <alignment horizontal="center" vertical="center"/>
    </xf>
    <xf numFmtId="164" fontId="15" fillId="9" borderId="3" xfId="0" applyNumberFormat="1" applyFont="1" applyFill="1" applyBorder="1" applyAlignment="1">
      <alignment horizontal="center" vertical="center"/>
    </xf>
    <xf numFmtId="9" fontId="15" fillId="10" borderId="3" xfId="0" applyNumberFormat="1" applyFont="1" applyFill="1" applyBorder="1" applyAlignment="1">
      <alignment horizontal="center" vertical="center"/>
    </xf>
    <xf numFmtId="0" fontId="14" fillId="4" borderId="0" xfId="0" applyFont="1" applyFill="1" applyAlignment="1">
      <alignment horizontal="left" vertical="center" indent="1"/>
    </xf>
    <xf numFmtId="0" fontId="15" fillId="4" borderId="0" xfId="0" applyFont="1" applyFill="1" applyAlignment="1">
      <alignment horizontal="left" vertical="center"/>
    </xf>
    <xf numFmtId="0" fontId="10" fillId="4" borderId="0" xfId="0" applyFont="1" applyFill="1" applyAlignment="1">
      <alignment vertical="center"/>
    </xf>
    <xf numFmtId="43" fontId="15" fillId="4" borderId="0" xfId="1" applyFont="1" applyFill="1" applyAlignment="1">
      <alignment vertical="center"/>
    </xf>
    <xf numFmtId="0" fontId="16" fillId="6" borderId="0" xfId="0" applyFont="1" applyFill="1" applyAlignment="1">
      <alignment vertical="center"/>
    </xf>
    <xf numFmtId="0" fontId="16" fillId="6" borderId="0" xfId="0" applyFont="1" applyFill="1" applyAlignment="1">
      <alignment horizontal="center" vertical="center"/>
    </xf>
    <xf numFmtId="0" fontId="16" fillId="6" borderId="0" xfId="0" applyFont="1" applyFill="1" applyAlignment="1">
      <alignment horizontal="right" vertical="center" indent="2"/>
    </xf>
    <xf numFmtId="0" fontId="16" fillId="6" borderId="0" xfId="0" applyFont="1" applyFill="1" applyAlignment="1">
      <alignment horizontal="right" vertical="center"/>
    </xf>
    <xf numFmtId="0" fontId="10" fillId="2" borderId="4" xfId="0" applyFont="1" applyFill="1" applyBorder="1" applyAlignment="1">
      <alignment vertical="center"/>
    </xf>
    <xf numFmtId="0" fontId="10" fillId="2" borderId="4" xfId="0" applyFont="1" applyFill="1" applyBorder="1" applyAlignment="1">
      <alignment horizontal="left" vertical="center"/>
    </xf>
    <xf numFmtId="4" fontId="10" fillId="2" borderId="6" xfId="0" applyNumberFormat="1" applyFont="1" applyFill="1" applyBorder="1" applyAlignment="1">
      <alignment horizontal="right" vertical="center" indent="2"/>
    </xf>
    <xf numFmtId="43" fontId="10" fillId="11" borderId="7" xfId="0" applyNumberFormat="1" applyFont="1" applyFill="1" applyBorder="1" applyAlignment="1">
      <alignment horizontal="right" vertical="center"/>
    </xf>
    <xf numFmtId="0" fontId="10" fillId="2" borderId="8" xfId="0" applyFont="1" applyFill="1" applyBorder="1" applyAlignment="1">
      <alignment vertical="center"/>
    </xf>
    <xf numFmtId="0" fontId="10" fillId="2" borderId="8" xfId="0" applyFont="1" applyFill="1" applyBorder="1" applyAlignment="1">
      <alignment horizontal="left" vertical="center"/>
    </xf>
    <xf numFmtId="4" fontId="10" fillId="2" borderId="10" xfId="0" applyNumberFormat="1" applyFont="1" applyFill="1" applyBorder="1" applyAlignment="1">
      <alignment horizontal="right" vertical="center" indent="2"/>
    </xf>
    <xf numFmtId="0" fontId="10" fillId="2" borderId="11" xfId="0" applyFont="1" applyFill="1" applyBorder="1" applyAlignment="1">
      <alignment horizontal="left" vertical="center"/>
    </xf>
    <xf numFmtId="4" fontId="10" fillId="2" borderId="12" xfId="0" applyNumberFormat="1" applyFont="1" applyFill="1" applyBorder="1" applyAlignment="1">
      <alignment horizontal="right" vertical="center" indent="2"/>
    </xf>
    <xf numFmtId="0" fontId="10" fillId="2" borderId="5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vertical="center"/>
    </xf>
    <xf numFmtId="0" fontId="10" fillId="2" borderId="15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left" vertical="center"/>
    </xf>
    <xf numFmtId="43" fontId="10" fillId="0" borderId="0" xfId="0" applyNumberFormat="1" applyFont="1"/>
    <xf numFmtId="0" fontId="22" fillId="2" borderId="0" xfId="2" applyFont="1" applyFill="1" applyAlignment="1">
      <alignment horizontal="left" vertical="center"/>
    </xf>
    <xf numFmtId="0" fontId="23" fillId="2" borderId="0" xfId="2" applyFont="1" applyFill="1" applyAlignment="1">
      <alignment horizontal="left" vertical="center"/>
    </xf>
    <xf numFmtId="0" fontId="25" fillId="0" borderId="0" xfId="0" applyFont="1" applyAlignment="1">
      <alignment horizontal="center"/>
    </xf>
    <xf numFmtId="0" fontId="25" fillId="0" borderId="0" xfId="0" applyFont="1"/>
    <xf numFmtId="165" fontId="25" fillId="0" borderId="0" xfId="1" applyNumberFormat="1" applyFont="1"/>
    <xf numFmtId="0" fontId="27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43" fontId="25" fillId="0" borderId="0" xfId="1" applyFont="1" applyAlignment="1">
      <alignment vertical="center"/>
    </xf>
    <xf numFmtId="43" fontId="25" fillId="0" borderId="0" xfId="1" applyFont="1"/>
    <xf numFmtId="3" fontId="25" fillId="0" borderId="0" xfId="0" applyNumberFormat="1" applyFont="1"/>
    <xf numFmtId="0" fontId="6" fillId="2" borderId="8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vertical="center"/>
    </xf>
    <xf numFmtId="0" fontId="5" fillId="2" borderId="8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vertical="center"/>
    </xf>
    <xf numFmtId="0" fontId="4" fillId="2" borderId="8" xfId="0" applyFont="1" applyFill="1" applyBorder="1" applyAlignment="1">
      <alignment horizontal="left" vertical="center"/>
    </xf>
    <xf numFmtId="43" fontId="17" fillId="7" borderId="0" xfId="0" applyNumberFormat="1" applyFont="1" applyFill="1" applyBorder="1" applyAlignment="1">
      <alignment horizontal="center" vertical="center"/>
    </xf>
    <xf numFmtId="0" fontId="10" fillId="6" borderId="0" xfId="0" applyFont="1" applyFill="1"/>
    <xf numFmtId="0" fontId="28" fillId="6" borderId="0" xfId="0" applyFont="1" applyFill="1"/>
    <xf numFmtId="43" fontId="28" fillId="6" borderId="0" xfId="0" applyNumberFormat="1" applyFont="1" applyFill="1"/>
    <xf numFmtId="0" fontId="30" fillId="6" borderId="13" xfId="0" applyFont="1" applyFill="1" applyBorder="1"/>
    <xf numFmtId="0" fontId="30" fillId="6" borderId="13" xfId="0" applyFont="1" applyFill="1" applyBorder="1" applyAlignment="1">
      <alignment horizontal="left" indent="1"/>
    </xf>
    <xf numFmtId="0" fontId="29" fillId="6" borderId="13" xfId="0" applyFont="1" applyFill="1" applyBorder="1" applyAlignment="1">
      <alignment horizontal="right" vertical="center"/>
    </xf>
    <xf numFmtId="44" fontId="29" fillId="6" borderId="13" xfId="0" applyNumberFormat="1" applyFont="1" applyFill="1" applyBorder="1" applyAlignment="1">
      <alignment horizontal="right" vertical="center"/>
    </xf>
    <xf numFmtId="0" fontId="30" fillId="6" borderId="0" xfId="0" applyFont="1" applyFill="1"/>
    <xf numFmtId="0" fontId="30" fillId="6" borderId="0" xfId="0" applyFont="1" applyFill="1" applyAlignment="1">
      <alignment horizontal="right"/>
    </xf>
    <xf numFmtId="44" fontId="30" fillId="6" borderId="0" xfId="0" applyNumberFormat="1" applyFont="1" applyFill="1"/>
    <xf numFmtId="0" fontId="29" fillId="6" borderId="0" xfId="0" applyFont="1" applyFill="1"/>
    <xf numFmtId="0" fontId="29" fillId="6" borderId="0" xfId="0" applyFont="1" applyFill="1" applyAlignment="1">
      <alignment horizontal="right"/>
    </xf>
    <xf numFmtId="44" fontId="29" fillId="6" borderId="0" xfId="0" applyNumberFormat="1" applyFont="1" applyFill="1"/>
    <xf numFmtId="0" fontId="32" fillId="0" borderId="0" xfId="0" applyFont="1" applyAlignment="1">
      <alignment vertical="center"/>
    </xf>
    <xf numFmtId="0" fontId="31" fillId="0" borderId="16" xfId="0" applyFont="1" applyBorder="1" applyAlignment="1">
      <alignment horizontal="center" vertical="center" wrapText="1"/>
    </xf>
    <xf numFmtId="0" fontId="31" fillId="0" borderId="16" xfId="0" applyFont="1" applyBorder="1" applyAlignment="1">
      <alignment horizontal="center" vertical="center"/>
    </xf>
    <xf numFmtId="0" fontId="31" fillId="0" borderId="16" xfId="0" applyFont="1" applyBorder="1" applyAlignment="1">
      <alignment vertical="center"/>
    </xf>
    <xf numFmtId="0" fontId="12" fillId="0" borderId="16" xfId="0" applyFont="1" applyBorder="1" applyAlignment="1">
      <alignment horizontal="center" vertical="center"/>
    </xf>
    <xf numFmtId="0" fontId="12" fillId="0" borderId="16" xfId="0" applyFont="1" applyBorder="1" applyAlignment="1">
      <alignment vertical="center" wrapText="1"/>
    </xf>
    <xf numFmtId="0" fontId="31" fillId="0" borderId="16" xfId="0" applyFont="1" applyBorder="1" applyAlignment="1">
      <alignment vertical="center" wrapText="1"/>
    </xf>
    <xf numFmtId="43" fontId="33" fillId="0" borderId="16" xfId="1" applyFont="1" applyBorder="1" applyAlignment="1">
      <alignment vertical="center"/>
    </xf>
    <xf numFmtId="43" fontId="33" fillId="0" borderId="16" xfId="1" applyFont="1" applyBorder="1" applyAlignment="1">
      <alignment horizontal="center" vertical="center"/>
    </xf>
    <xf numFmtId="43" fontId="34" fillId="0" borderId="16" xfId="1" applyFont="1" applyBorder="1" applyAlignment="1">
      <alignment vertical="center"/>
    </xf>
    <xf numFmtId="43" fontId="12" fillId="0" borderId="16" xfId="1" applyFont="1" applyBorder="1" applyAlignment="1">
      <alignment horizontal="center" vertical="center" wrapText="1"/>
    </xf>
    <xf numFmtId="43" fontId="12" fillId="0" borderId="16" xfId="1" applyFont="1" applyBorder="1" applyAlignment="1">
      <alignment horizontal="center" vertical="center"/>
    </xf>
    <xf numFmtId="43" fontId="0" fillId="0" borderId="16" xfId="1" applyFont="1" applyBorder="1" applyAlignment="1">
      <alignment vertical="center"/>
    </xf>
    <xf numFmtId="43" fontId="31" fillId="0" borderId="16" xfId="1" applyFont="1" applyBorder="1" applyAlignment="1">
      <alignment horizontal="center" vertical="center"/>
    </xf>
    <xf numFmtId="43" fontId="3" fillId="0" borderId="0" xfId="1" applyFont="1"/>
    <xf numFmtId="0" fontId="3" fillId="2" borderId="8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31" fillId="0" borderId="16" xfId="0" applyFont="1" applyBorder="1" applyAlignment="1">
      <alignment horizontal="center" vertical="center" wrapText="1"/>
    </xf>
    <xf numFmtId="0" fontId="26" fillId="0" borderId="0" xfId="0" applyFont="1" applyAlignment="1">
      <alignment horizontal="center"/>
    </xf>
    <xf numFmtId="0" fontId="31" fillId="0" borderId="16" xfId="0" applyFont="1" applyBorder="1" applyAlignment="1">
      <alignment horizontal="center" vertical="center"/>
    </xf>
    <xf numFmtId="0" fontId="16" fillId="6" borderId="0" xfId="0" applyFont="1" applyFill="1" applyAlignment="1">
      <alignment horizontal="left" vertical="center" indent="1"/>
    </xf>
    <xf numFmtId="0" fontId="13" fillId="3" borderId="0" xfId="0" applyFont="1" applyFill="1" applyBorder="1" applyAlignment="1">
      <alignment horizontal="center" vertical="center"/>
    </xf>
    <xf numFmtId="0" fontId="14" fillId="4" borderId="0" xfId="0" applyFont="1" applyFill="1" applyBorder="1" applyAlignment="1">
      <alignment horizontal="center" vertical="center"/>
    </xf>
    <xf numFmtId="6" fontId="19" fillId="6" borderId="0" xfId="0" applyNumberFormat="1" applyFont="1" applyFill="1" applyAlignment="1">
      <alignment horizontal="center" vertical="center"/>
    </xf>
    <xf numFmtId="0" fontId="24" fillId="2" borderId="0" xfId="0" applyFont="1" applyFill="1" applyAlignment="1">
      <alignment horizontal="right" vertical="center"/>
    </xf>
    <xf numFmtId="0" fontId="1" fillId="2" borderId="8" xfId="0" applyFont="1" applyFill="1" applyBorder="1" applyAlignment="1">
      <alignment vertical="center"/>
    </xf>
    <xf numFmtId="44" fontId="17" fillId="2" borderId="1" xfId="0" applyNumberFormat="1" applyFont="1" applyFill="1" applyBorder="1" applyAlignment="1">
      <alignment horizontal="center" vertic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624182846709373"/>
          <c:y val="0.17570339239479552"/>
          <c:w val="0.59963932879176618"/>
          <c:h val="0.78771839022126289"/>
        </c:manualLayout>
      </c:layout>
      <c:doughnutChart>
        <c:varyColors val="1"/>
        <c:ser>
          <c:idx val="0"/>
          <c:order val="0"/>
          <c:dPt>
            <c:idx val="1"/>
            <c:bubble3D val="0"/>
            <c:spPr>
              <a:solidFill>
                <a:schemeClr val="accent4"/>
              </a:solidFill>
            </c:spPr>
            <c:extLst>
              <c:ext xmlns:c16="http://schemas.microsoft.com/office/drawing/2014/chart" uri="{C3380CC4-5D6E-409C-BE32-E72D297353CC}">
                <c16:uniqueId val="{00000001-20E6-4FE3-8025-E468EC0BA550}"/>
              </c:ext>
            </c:extLst>
          </c:dPt>
          <c:dPt>
            <c:idx val="3"/>
            <c:bubble3D val="0"/>
            <c:spPr>
              <a:solidFill>
                <a:schemeClr val="accent5"/>
              </a:solidFill>
            </c:spPr>
            <c:extLst>
              <c:ext xmlns:c16="http://schemas.microsoft.com/office/drawing/2014/chart" uri="{C3380CC4-5D6E-409C-BE32-E72D297353CC}">
                <c16:uniqueId val="{00000000-2B49-4AB9-BB32-A9252EE34BE8}"/>
              </c:ext>
            </c:extLst>
          </c:dPt>
          <c:dLbls>
            <c:dLbl>
              <c:idx val="1"/>
              <c:layout>
                <c:manualLayout>
                  <c:x val="0"/>
                  <c:y val="4.428045995891950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E6-4FE3-8025-E468EC0BA550}"/>
                </c:ext>
              </c:extLst>
            </c:dLbl>
            <c:dLbl>
              <c:idx val="2"/>
              <c:layout>
                <c:manualLayout>
                  <c:x val="-3.4123975243835224E-2"/>
                  <c:y val="-4.737738031685129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E6-4FE3-8025-E468EC0BA550}"/>
                </c:ext>
              </c:extLst>
            </c:dLbl>
            <c:dLbl>
              <c:idx val="3"/>
              <c:layout>
                <c:manualLayout>
                  <c:x val="-5.251202295365253E-2"/>
                  <c:y val="-4.7004599464925984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B49-4AB9-BB32-A9252EE34B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/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PMED!$F$5:$F$8</c:f>
              <c:strCache>
                <c:ptCount val="4"/>
                <c:pt idx="0">
                  <c:v>Roadshow</c:v>
                </c:pt>
                <c:pt idx="1">
                  <c:v>Website</c:v>
                </c:pt>
                <c:pt idx="2">
                  <c:v>Printing/Stationery</c:v>
                </c:pt>
                <c:pt idx="3">
                  <c:v>Others</c:v>
                </c:pt>
              </c:strCache>
            </c:strRef>
          </c:cat>
          <c:val>
            <c:numRef>
              <c:f>PMED!$H$5:$H$8</c:f>
              <c:numCache>
                <c:formatCode>#,##0_);[Red]\(#,##0\)</c:formatCode>
                <c:ptCount val="4"/>
                <c:pt idx="0">
                  <c:v>5829.3600000000006</c:v>
                </c:pt>
                <c:pt idx="1">
                  <c:v>15814.8</c:v>
                </c:pt>
                <c:pt idx="2">
                  <c:v>12431.05</c:v>
                </c:pt>
                <c:pt idx="3">
                  <c:v>120493.87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B49-4AB9-BB32-A9252EE34B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226218</xdr:colOff>
      <xdr:row>0</xdr:row>
      <xdr:rowOff>59531</xdr:rowOff>
    </xdr:from>
    <xdr:to>
      <xdr:col>1</xdr:col>
      <xdr:colOff>600075</xdr:colOff>
      <xdr:row>3</xdr:row>
      <xdr:rowOff>180975</xdr:rowOff>
    </xdr:to>
    <xdr:pic>
      <xdr:nvPicPr>
        <xdr:cNvPr id="2" name="Picture 1" descr="C:\Users\mary.PBAPP\Documents\2a. Hospitals\Forms &amp; Logo\PCMT Logo.jpg">
          <a:extLst>
            <a:ext uri="{FF2B5EF4-FFF2-40B4-BE49-F238E27FC236}">
              <a16:creationId xmlns:a16="http://schemas.microsoft.com/office/drawing/2014/main" id="{9936B261-C0F4-4F6E-99A4-6B9E1B09F68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218" y="59531"/>
          <a:ext cx="983457" cy="92154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304800</xdr:colOff>
      <xdr:row>1</xdr:row>
      <xdr:rowOff>228601</xdr:rowOff>
    </xdr:from>
    <xdr:to>
      <xdr:col>10</xdr:col>
      <xdr:colOff>180975</xdr:colOff>
      <xdr:row>10</xdr:row>
      <xdr:rowOff>38100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9F78323-B59C-4C1D-AE7E-9309C39164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25"/>
  <sheetViews>
    <sheetView workbookViewId="0">
      <selection activeCell="C8" sqref="C8"/>
    </sheetView>
  </sheetViews>
  <sheetFormatPr defaultColWidth="9.140625" defaultRowHeight="18" x14ac:dyDescent="0.25"/>
  <cols>
    <col min="1" max="1" width="9.140625" style="44"/>
    <col min="2" max="2" width="75" style="45" customWidth="1"/>
    <col min="3" max="3" width="23.85546875" style="46" customWidth="1"/>
    <col min="4" max="4" width="20.42578125" style="45" customWidth="1"/>
    <col min="5" max="5" width="15.140625" style="45" bestFit="1" customWidth="1"/>
    <col min="6" max="16384" width="9.140625" style="45"/>
  </cols>
  <sheetData>
    <row r="2" spans="1:8" ht="23.25" customHeight="1" x14ac:dyDescent="0.35">
      <c r="B2" s="91" t="s">
        <v>21</v>
      </c>
      <c r="C2" s="91"/>
    </row>
    <row r="3" spans="1:8" ht="21.75" customHeight="1" x14ac:dyDescent="0.35">
      <c r="B3" s="91" t="s">
        <v>22</v>
      </c>
      <c r="C3" s="91"/>
    </row>
    <row r="5" spans="1:8" ht="15" customHeight="1" x14ac:dyDescent="0.35">
      <c r="B5" s="91"/>
      <c r="C5" s="91"/>
    </row>
    <row r="6" spans="1:8" s="47" customFormat="1" ht="31.5" customHeight="1" x14ac:dyDescent="0.25">
      <c r="A6" s="92"/>
      <c r="B6" s="92" t="s">
        <v>20</v>
      </c>
      <c r="C6" s="74" t="s">
        <v>27</v>
      </c>
      <c r="D6" s="74" t="s">
        <v>35</v>
      </c>
      <c r="E6" s="90" t="s">
        <v>34</v>
      </c>
    </row>
    <row r="7" spans="1:8" s="47" customFormat="1" x14ac:dyDescent="0.25">
      <c r="A7" s="92"/>
      <c r="B7" s="92"/>
      <c r="C7" s="74" t="s">
        <v>28</v>
      </c>
      <c r="D7" s="74" t="s">
        <v>36</v>
      </c>
      <c r="E7" s="90"/>
    </row>
    <row r="8" spans="1:8" s="48" customFormat="1" x14ac:dyDescent="0.25">
      <c r="A8" s="75"/>
      <c r="B8" s="76"/>
      <c r="C8" s="74"/>
      <c r="D8" s="74"/>
      <c r="E8" s="81"/>
    </row>
    <row r="9" spans="1:8" s="49" customFormat="1" ht="24" x14ac:dyDescent="0.25">
      <c r="A9" s="77" t="s">
        <v>19</v>
      </c>
      <c r="B9" s="78" t="s">
        <v>23</v>
      </c>
      <c r="C9" s="83">
        <v>5000</v>
      </c>
      <c r="D9" s="84">
        <v>3000</v>
      </c>
      <c r="E9" s="80">
        <v>3370.8</v>
      </c>
    </row>
    <row r="10" spans="1:8" s="49" customFormat="1" ht="24" x14ac:dyDescent="0.25">
      <c r="A10" s="77" t="s">
        <v>18</v>
      </c>
      <c r="B10" s="78" t="s">
        <v>29</v>
      </c>
      <c r="C10" s="84">
        <v>120000</v>
      </c>
      <c r="D10" s="84">
        <v>57000</v>
      </c>
      <c r="E10" s="80">
        <v>0</v>
      </c>
    </row>
    <row r="11" spans="1:8" s="49" customFormat="1" ht="24" x14ac:dyDescent="0.25">
      <c r="A11" s="77" t="s">
        <v>17</v>
      </c>
      <c r="B11" s="78" t="s">
        <v>30</v>
      </c>
      <c r="C11" s="84">
        <v>50000</v>
      </c>
      <c r="D11" s="84">
        <v>40000</v>
      </c>
      <c r="E11" s="80">
        <v>0</v>
      </c>
    </row>
    <row r="12" spans="1:8" s="49" customFormat="1" x14ac:dyDescent="0.25">
      <c r="A12" s="77" t="s">
        <v>24</v>
      </c>
      <c r="B12" s="78" t="s">
        <v>31</v>
      </c>
      <c r="C12" s="84">
        <v>100000</v>
      </c>
      <c r="D12" s="84">
        <v>50000</v>
      </c>
      <c r="E12" s="80">
        <v>0</v>
      </c>
    </row>
    <row r="13" spans="1:8" s="49" customFormat="1" x14ac:dyDescent="0.25">
      <c r="A13" s="77" t="s">
        <v>16</v>
      </c>
      <c r="B13" s="78" t="s">
        <v>32</v>
      </c>
      <c r="C13" s="84">
        <v>25000</v>
      </c>
      <c r="D13" s="85">
        <v>0</v>
      </c>
      <c r="E13" s="80">
        <v>0</v>
      </c>
    </row>
    <row r="14" spans="1:8" s="50" customFormat="1" ht="24" x14ac:dyDescent="0.25">
      <c r="A14" s="77" t="s">
        <v>15</v>
      </c>
      <c r="B14" s="78" t="s">
        <v>33</v>
      </c>
      <c r="C14" s="83">
        <v>30000</v>
      </c>
      <c r="D14" s="85">
        <v>0</v>
      </c>
      <c r="E14" s="82">
        <v>0</v>
      </c>
    </row>
    <row r="15" spans="1:8" s="49" customFormat="1" ht="27" customHeight="1" x14ac:dyDescent="0.25">
      <c r="A15" s="75"/>
      <c r="B15" s="79" t="s">
        <v>14</v>
      </c>
      <c r="C15" s="86">
        <v>330000</v>
      </c>
      <c r="D15" s="86">
        <v>150000</v>
      </c>
      <c r="E15" s="82">
        <f>SUM(E9:E14)</f>
        <v>3370.8</v>
      </c>
      <c r="H15" s="51"/>
    </row>
    <row r="16" spans="1:8" x14ac:dyDescent="0.25">
      <c r="A16" s="73"/>
      <c r="B16"/>
      <c r="C16"/>
      <c r="D16"/>
      <c r="E16" s="52"/>
    </row>
    <row r="17" spans="4:5" x14ac:dyDescent="0.25">
      <c r="E17" s="52"/>
    </row>
    <row r="18" spans="4:5" x14ac:dyDescent="0.25">
      <c r="D18" s="53"/>
      <c r="E18" s="52"/>
    </row>
    <row r="19" spans="4:5" x14ac:dyDescent="0.25">
      <c r="E19" s="52"/>
    </row>
    <row r="20" spans="4:5" x14ac:dyDescent="0.25">
      <c r="E20" s="52"/>
    </row>
    <row r="21" spans="4:5" x14ac:dyDescent="0.25">
      <c r="E21" s="52"/>
    </row>
    <row r="22" spans="4:5" x14ac:dyDescent="0.25">
      <c r="E22" s="52"/>
    </row>
    <row r="23" spans="4:5" x14ac:dyDescent="0.25">
      <c r="E23" s="52"/>
    </row>
    <row r="24" spans="4:5" x14ac:dyDescent="0.25">
      <c r="E24" s="52"/>
    </row>
    <row r="25" spans="4:5" x14ac:dyDescent="0.25">
      <c r="E25" s="52"/>
    </row>
  </sheetData>
  <mergeCells count="6">
    <mergeCell ref="E6:E7"/>
    <mergeCell ref="B2:C2"/>
    <mergeCell ref="B3:C3"/>
    <mergeCell ref="B5:C5"/>
    <mergeCell ref="A6:A7"/>
    <mergeCell ref="B6:B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45"/>
  <sheetViews>
    <sheetView showGridLines="0" tabSelected="1" topLeftCell="A16" zoomScaleNormal="100" workbookViewId="0">
      <selection activeCell="P22" sqref="P22"/>
    </sheetView>
  </sheetViews>
  <sheetFormatPr defaultRowHeight="15" x14ac:dyDescent="0.25"/>
  <cols>
    <col min="1" max="1" width="2.85546875" style="2" customWidth="1"/>
    <col min="2" max="2" width="2.140625" style="2" customWidth="1"/>
    <col min="3" max="3" width="23.85546875" style="2" customWidth="1"/>
    <col min="4" max="4" width="9.85546875" style="2" customWidth="1"/>
    <col min="5" max="5" width="7.28515625" style="2" customWidth="1"/>
    <col min="6" max="6" width="18.42578125" style="2" customWidth="1"/>
    <col min="7" max="7" width="7.85546875" style="2" customWidth="1"/>
    <col min="8" max="8" width="9.140625" style="2" customWidth="1"/>
    <col min="9" max="9" width="14.140625" style="2" customWidth="1"/>
    <col min="10" max="10" width="16.7109375" style="2" customWidth="1"/>
    <col min="11" max="11" width="4.28515625" style="2" customWidth="1"/>
    <col min="17" max="16384" width="9.140625" style="2"/>
  </cols>
  <sheetData>
    <row r="1" spans="2:10" ht="27" customHeight="1" x14ac:dyDescent="0.25">
      <c r="B1" s="1" t="s">
        <v>0</v>
      </c>
    </row>
    <row r="2" spans="2:10" s="6" customFormat="1" ht="32.25" customHeight="1" x14ac:dyDescent="0.25">
      <c r="B2" s="3" t="s">
        <v>44</v>
      </c>
      <c r="C2" s="4"/>
      <c r="D2" s="5"/>
      <c r="E2" s="5"/>
      <c r="F2" s="5"/>
      <c r="G2" s="5"/>
      <c r="H2" s="5"/>
      <c r="I2" s="5"/>
      <c r="J2" s="5"/>
    </row>
    <row r="3" spans="2:10" s="6" customFormat="1" ht="22.5" customHeight="1" x14ac:dyDescent="0.25">
      <c r="B3" s="94" t="s">
        <v>1</v>
      </c>
      <c r="C3" s="94"/>
      <c r="D3" s="94"/>
      <c r="E3" s="95" t="s">
        <v>2</v>
      </c>
      <c r="F3" s="95"/>
      <c r="G3" s="95"/>
      <c r="H3" s="95"/>
      <c r="I3" s="95"/>
      <c r="J3" s="95"/>
    </row>
    <row r="4" spans="2:10" s="6" customFormat="1" ht="22.5" customHeight="1" x14ac:dyDescent="0.25">
      <c r="B4" s="7"/>
      <c r="C4" s="8" t="s">
        <v>3</v>
      </c>
      <c r="D4" s="7"/>
      <c r="E4" s="9"/>
      <c r="F4" s="9"/>
      <c r="G4" s="10"/>
      <c r="H4" s="10"/>
      <c r="I4" s="9"/>
      <c r="J4" s="9"/>
    </row>
    <row r="5" spans="2:10" s="6" customFormat="1" ht="22.5" customHeight="1" thickBot="1" x14ac:dyDescent="0.3">
      <c r="B5" s="7"/>
      <c r="C5" s="99">
        <v>150000</v>
      </c>
      <c r="D5" s="7"/>
      <c r="E5" s="9"/>
      <c r="F5" s="11" t="s">
        <v>4</v>
      </c>
      <c r="G5" s="12">
        <f>H5/$C$7</f>
        <v>4.7559792404413902E-2</v>
      </c>
      <c r="H5" s="13">
        <f>SUMIF($F$16:$F$30,"="&amp;F5,$J$16:$J$30)</f>
        <v>5829.3600000000006</v>
      </c>
      <c r="I5" s="9"/>
      <c r="J5" s="9"/>
    </row>
    <row r="6" spans="2:10" s="6" customFormat="1" ht="22.5" customHeight="1" thickTop="1" thickBot="1" x14ac:dyDescent="0.3">
      <c r="B6" s="7"/>
      <c r="C6" s="14" t="s">
        <v>5</v>
      </c>
      <c r="D6" s="7"/>
      <c r="E6" s="9"/>
      <c r="F6" s="11" t="s">
        <v>6</v>
      </c>
      <c r="G6" s="16">
        <f>H6/$C$7</f>
        <v>0.12902764710316825</v>
      </c>
      <c r="H6" s="13">
        <f>SUMIF($F$16:$F$30,"="&amp;F6,$J$16:$J$30)</f>
        <v>15814.8</v>
      </c>
      <c r="I6" s="96">
        <f>C7</f>
        <v>122569.08000000002</v>
      </c>
      <c r="J6" s="96"/>
    </row>
    <row r="7" spans="2:10" s="6" customFormat="1" ht="22.5" customHeight="1" thickTop="1" thickBot="1" x14ac:dyDescent="0.3">
      <c r="B7" s="7"/>
      <c r="C7" s="15">
        <f>J33</f>
        <v>122569.08000000002</v>
      </c>
      <c r="D7" s="7"/>
      <c r="E7" s="9"/>
      <c r="F7" s="11" t="s">
        <v>7</v>
      </c>
      <c r="G7" s="17">
        <f>H7/$C$7</f>
        <v>0.10142076615081061</v>
      </c>
      <c r="H7" s="13">
        <f>SUMIF($F$16:$F$30,"="&amp;F7,$J$16:$J$30)</f>
        <v>12431.05</v>
      </c>
      <c r="I7" s="96"/>
      <c r="J7" s="96"/>
    </row>
    <row r="8" spans="2:10" s="6" customFormat="1" ht="22.5" customHeight="1" thickTop="1" thickBot="1" x14ac:dyDescent="0.3">
      <c r="B8" s="7"/>
      <c r="C8" s="8" t="s">
        <v>13</v>
      </c>
      <c r="D8" s="7"/>
      <c r="E8" s="9"/>
      <c r="F8" s="11" t="s">
        <v>8</v>
      </c>
      <c r="G8" s="18">
        <f>H8/$C$7</f>
        <v>0.98306905787332322</v>
      </c>
      <c r="H8" s="13">
        <f>SUMIF($F$16:$F$30,"="&amp;F8,$J$16:$J$30)</f>
        <v>120493.87</v>
      </c>
      <c r="I8" s="9"/>
      <c r="J8" s="9"/>
    </row>
    <row r="9" spans="2:10" s="6" customFormat="1" ht="22.5" customHeight="1" thickTop="1" x14ac:dyDescent="0.25">
      <c r="B9" s="7"/>
      <c r="C9" s="8"/>
      <c r="D9" s="7"/>
      <c r="E9" s="9"/>
      <c r="F9" s="9"/>
      <c r="G9" s="9"/>
      <c r="H9" s="9"/>
      <c r="I9" s="9"/>
      <c r="J9" s="9"/>
    </row>
    <row r="10" spans="2:10" s="6" customFormat="1" ht="22.5" customHeight="1" x14ac:dyDescent="0.25">
      <c r="B10" s="7"/>
      <c r="C10" s="59">
        <f>C5-C7</f>
        <v>27430.919999999984</v>
      </c>
      <c r="D10" s="7"/>
      <c r="E10" s="9"/>
      <c r="F10" s="9"/>
      <c r="G10" s="9"/>
      <c r="H10" s="9"/>
      <c r="I10" s="9"/>
      <c r="J10" s="9"/>
    </row>
    <row r="11" spans="2:10" s="6" customFormat="1" ht="18.75" customHeight="1" x14ac:dyDescent="0.25">
      <c r="B11" s="7"/>
      <c r="C11" s="7"/>
      <c r="D11" s="7"/>
      <c r="E11" s="9"/>
      <c r="F11" s="9"/>
      <c r="G11" s="9"/>
      <c r="H11" s="9"/>
      <c r="I11" s="9"/>
      <c r="J11" s="9"/>
    </row>
    <row r="12" spans="2:10" s="6" customFormat="1" ht="15.75" customHeight="1" x14ac:dyDescent="0.25">
      <c r="B12" s="42"/>
      <c r="C12" s="43"/>
      <c r="D12" s="43"/>
      <c r="E12" s="43"/>
      <c r="F12" s="43"/>
      <c r="G12" s="43"/>
      <c r="H12" s="43"/>
      <c r="I12" s="97"/>
      <c r="J12" s="97"/>
    </row>
    <row r="13" spans="2:10" s="6" customFormat="1" ht="14.25" x14ac:dyDescent="0.25">
      <c r="B13" s="5"/>
      <c r="C13" s="5"/>
      <c r="D13" s="5"/>
      <c r="E13" s="5"/>
      <c r="F13" s="5"/>
      <c r="G13" s="5"/>
      <c r="H13" s="5"/>
      <c r="I13" s="5"/>
      <c r="J13" s="5"/>
    </row>
    <row r="14" spans="2:10" s="6" customFormat="1" ht="22.5" customHeight="1" x14ac:dyDescent="0.25">
      <c r="B14" s="19"/>
      <c r="C14" s="20" t="s">
        <v>40</v>
      </c>
      <c r="D14" s="21"/>
      <c r="E14" s="21"/>
      <c r="F14" s="21"/>
      <c r="G14" s="21"/>
      <c r="H14" s="21"/>
      <c r="I14" s="21"/>
      <c r="J14" s="22">
        <v>32000</v>
      </c>
    </row>
    <row r="15" spans="2:10" ht="22.5" customHeight="1" x14ac:dyDescent="0.25">
      <c r="B15" s="93" t="s">
        <v>9</v>
      </c>
      <c r="C15" s="93"/>
      <c r="D15" s="93"/>
      <c r="E15" s="93"/>
      <c r="F15" s="23" t="s">
        <v>10</v>
      </c>
      <c r="G15" s="23"/>
      <c r="H15" s="24"/>
      <c r="I15" s="25" t="s">
        <v>11</v>
      </c>
      <c r="J15" s="26" t="s">
        <v>12</v>
      </c>
    </row>
    <row r="16" spans="2:10" ht="18.75" customHeight="1" x14ac:dyDescent="0.25">
      <c r="B16" s="27"/>
      <c r="C16" s="87" t="s">
        <v>37</v>
      </c>
      <c r="D16" s="27"/>
      <c r="E16" s="27"/>
      <c r="F16" s="28" t="s">
        <v>4</v>
      </c>
      <c r="G16" s="27"/>
      <c r="H16" s="36"/>
      <c r="I16" s="29">
        <v>1870.69</v>
      </c>
      <c r="J16" s="30">
        <f t="shared" ref="J16:J28" si="0">IF(ISBLANK(I16),0,IF(ISBLANK(H16),I16,H16*I16))</f>
        <v>1870.69</v>
      </c>
    </row>
    <row r="17" spans="2:16" ht="18.75" customHeight="1" x14ac:dyDescent="0.25">
      <c r="B17" s="31"/>
      <c r="C17" s="88" t="s">
        <v>38</v>
      </c>
      <c r="D17" s="31"/>
      <c r="E17" s="31"/>
      <c r="F17" s="40" t="s">
        <v>4</v>
      </c>
      <c r="G17" s="31"/>
      <c r="H17" s="37"/>
      <c r="I17" s="33">
        <v>3958.67</v>
      </c>
      <c r="J17" s="30">
        <f t="shared" si="0"/>
        <v>3958.67</v>
      </c>
    </row>
    <row r="18" spans="2:16" ht="18.75" customHeight="1" x14ac:dyDescent="0.25">
      <c r="B18" s="31"/>
      <c r="C18" s="98" t="s">
        <v>46</v>
      </c>
      <c r="D18" s="31"/>
      <c r="E18" s="31"/>
      <c r="F18" s="32" t="s">
        <v>8</v>
      </c>
      <c r="G18" s="31"/>
      <c r="H18" s="37"/>
      <c r="I18" s="33">
        <v>10500</v>
      </c>
      <c r="J18" s="30">
        <f t="shared" si="0"/>
        <v>10500</v>
      </c>
    </row>
    <row r="19" spans="2:16" ht="18.75" customHeight="1" x14ac:dyDescent="0.25">
      <c r="B19" s="31"/>
      <c r="C19" s="88" t="s">
        <v>39</v>
      </c>
      <c r="D19" s="31"/>
      <c r="E19" s="31"/>
      <c r="F19" s="54" t="s">
        <v>8</v>
      </c>
      <c r="G19" s="31"/>
      <c r="H19" s="37"/>
      <c r="I19" s="33">
        <v>1685.37</v>
      </c>
      <c r="J19" s="30">
        <f t="shared" si="0"/>
        <v>1685.37</v>
      </c>
    </row>
    <row r="20" spans="2:16" ht="18.75" customHeight="1" x14ac:dyDescent="0.2">
      <c r="B20" s="31"/>
      <c r="C20" s="88" t="s">
        <v>41</v>
      </c>
      <c r="D20" s="31"/>
      <c r="E20" s="31"/>
      <c r="F20" s="54" t="s">
        <v>7</v>
      </c>
      <c r="G20" s="31"/>
      <c r="H20" s="37"/>
      <c r="I20" s="33">
        <v>12431.05</v>
      </c>
      <c r="J20" s="30">
        <f t="shared" si="0"/>
        <v>12431.05</v>
      </c>
      <c r="L20" s="2"/>
      <c r="M20" s="2"/>
      <c r="N20" s="2"/>
      <c r="O20" s="2"/>
      <c r="P20" s="2"/>
    </row>
    <row r="21" spans="2:16" ht="18.75" customHeight="1" x14ac:dyDescent="0.2">
      <c r="B21" s="31"/>
      <c r="C21" s="88" t="s">
        <v>42</v>
      </c>
      <c r="D21" s="31"/>
      <c r="E21" s="31"/>
      <c r="F21" s="54" t="s">
        <v>6</v>
      </c>
      <c r="G21" s="31"/>
      <c r="H21" s="37"/>
      <c r="I21" s="33">
        <v>15814.8</v>
      </c>
      <c r="J21" s="30">
        <f t="shared" si="0"/>
        <v>15814.8</v>
      </c>
      <c r="L21" s="2"/>
      <c r="M21" s="2"/>
      <c r="N21" s="2"/>
      <c r="O21" s="2"/>
      <c r="P21" s="2"/>
    </row>
    <row r="22" spans="2:16" ht="18.75" customHeight="1" x14ac:dyDescent="0.2">
      <c r="B22" s="31"/>
      <c r="C22" s="89" t="s">
        <v>43</v>
      </c>
      <c r="D22" s="31"/>
      <c r="E22" s="31"/>
      <c r="F22" s="54" t="s">
        <v>8</v>
      </c>
      <c r="G22" s="31"/>
      <c r="H22" s="37"/>
      <c r="I22" s="33">
        <v>1000</v>
      </c>
      <c r="J22" s="30">
        <f t="shared" si="0"/>
        <v>1000</v>
      </c>
      <c r="L22" s="2"/>
      <c r="M22" s="2"/>
      <c r="N22" s="2"/>
      <c r="O22" s="2"/>
      <c r="P22" s="2"/>
    </row>
    <row r="23" spans="2:16" ht="18.75" customHeight="1" x14ac:dyDescent="0.2">
      <c r="B23" s="31"/>
      <c r="C23" s="98" t="s">
        <v>45</v>
      </c>
      <c r="D23" s="31"/>
      <c r="E23" s="31"/>
      <c r="F23" s="56" t="s">
        <v>8</v>
      </c>
      <c r="G23" s="31"/>
      <c r="H23" s="37"/>
      <c r="I23" s="33">
        <v>107308.5</v>
      </c>
      <c r="J23" s="30">
        <f t="shared" si="0"/>
        <v>107308.5</v>
      </c>
      <c r="L23" s="2"/>
      <c r="M23" s="2"/>
      <c r="N23" s="2"/>
      <c r="O23" s="2"/>
      <c r="P23" s="2"/>
    </row>
    <row r="24" spans="2:16" ht="18.75" customHeight="1" x14ac:dyDescent="0.2">
      <c r="B24" s="31"/>
      <c r="C24" s="55"/>
      <c r="D24" s="31"/>
      <c r="E24" s="31"/>
      <c r="F24" s="56"/>
      <c r="G24" s="31"/>
      <c r="H24" s="37"/>
      <c r="I24" s="33"/>
      <c r="J24" s="30">
        <f t="shared" si="0"/>
        <v>0</v>
      </c>
      <c r="L24" s="2"/>
      <c r="M24" s="2"/>
      <c r="N24" s="2"/>
      <c r="O24" s="2"/>
      <c r="P24" s="2"/>
    </row>
    <row r="25" spans="2:16" ht="18.75" customHeight="1" x14ac:dyDescent="0.2">
      <c r="B25" s="31"/>
      <c r="C25" s="57"/>
      <c r="D25" s="31"/>
      <c r="E25" s="31"/>
      <c r="F25" s="58"/>
      <c r="G25" s="31"/>
      <c r="H25" s="37"/>
      <c r="I25" s="33"/>
      <c r="J25" s="30">
        <f t="shared" si="0"/>
        <v>0</v>
      </c>
      <c r="L25" s="2"/>
      <c r="M25" s="2"/>
      <c r="N25" s="2"/>
      <c r="O25" s="2"/>
      <c r="P25" s="2"/>
    </row>
    <row r="26" spans="2:16" ht="18.75" customHeight="1" x14ac:dyDescent="0.2">
      <c r="B26" s="31"/>
      <c r="C26" s="57"/>
      <c r="D26" s="31"/>
      <c r="E26" s="31"/>
      <c r="F26" s="58"/>
      <c r="G26" s="31"/>
      <c r="H26" s="37"/>
      <c r="I26" s="33"/>
      <c r="J26" s="30">
        <f t="shared" si="0"/>
        <v>0</v>
      </c>
      <c r="L26" s="2"/>
      <c r="M26" s="2"/>
      <c r="N26" s="2"/>
      <c r="O26" s="2"/>
      <c r="P26" s="2"/>
    </row>
    <row r="27" spans="2:16" ht="18.75" customHeight="1" x14ac:dyDescent="0.2">
      <c r="B27" s="31"/>
      <c r="C27" s="57"/>
      <c r="D27" s="31"/>
      <c r="E27" s="31"/>
      <c r="F27" s="58"/>
      <c r="G27" s="31"/>
      <c r="H27" s="37"/>
      <c r="I27" s="33"/>
      <c r="J27" s="30">
        <f t="shared" si="0"/>
        <v>0</v>
      </c>
      <c r="L27" s="2"/>
      <c r="M27" s="2"/>
      <c r="N27" s="2"/>
      <c r="O27" s="2"/>
      <c r="P27" s="2"/>
    </row>
    <row r="28" spans="2:16" ht="18.75" customHeight="1" x14ac:dyDescent="0.2">
      <c r="B28" s="31"/>
      <c r="C28" s="57"/>
      <c r="D28" s="31"/>
      <c r="E28" s="31"/>
      <c r="F28" s="40"/>
      <c r="G28" s="31"/>
      <c r="H28" s="37"/>
      <c r="I28" s="33"/>
      <c r="J28" s="30">
        <f t="shared" si="0"/>
        <v>0</v>
      </c>
      <c r="L28" s="2"/>
      <c r="M28" s="2"/>
      <c r="N28" s="2"/>
      <c r="O28" s="2"/>
      <c r="P28" s="2"/>
    </row>
    <row r="29" spans="2:16" ht="18.75" customHeight="1" x14ac:dyDescent="0.2">
      <c r="B29" s="31"/>
      <c r="C29" s="57"/>
      <c r="D29" s="31"/>
      <c r="E29" s="31"/>
      <c r="F29" s="32"/>
      <c r="G29" s="31"/>
      <c r="H29" s="37"/>
      <c r="I29" s="33"/>
      <c r="J29" s="30">
        <f>IF(ISBLANK(I29),0,IF(ISBLANK(H29),I29,H29*I29))</f>
        <v>0</v>
      </c>
      <c r="L29" s="2"/>
      <c r="M29" s="2"/>
      <c r="N29" s="2"/>
      <c r="O29" s="2"/>
      <c r="P29" s="2"/>
    </row>
    <row r="30" spans="2:16" ht="18.75" customHeight="1" thickBot="1" x14ac:dyDescent="0.25">
      <c r="B30" s="31"/>
      <c r="C30" s="31"/>
      <c r="D30" s="31"/>
      <c r="E30" s="31"/>
      <c r="F30" s="34"/>
      <c r="G30" s="38"/>
      <c r="H30" s="39"/>
      <c r="I30" s="35"/>
      <c r="J30" s="30">
        <f>IF(ISBLANK(I30),0,IF(ISBLANK(H30),I30,H30*I30))</f>
        <v>0</v>
      </c>
      <c r="L30" s="2"/>
      <c r="M30" s="2"/>
      <c r="N30" s="2"/>
      <c r="O30" s="2"/>
      <c r="P30" s="2"/>
    </row>
    <row r="31" spans="2:16" ht="27" customHeight="1" thickTop="1" x14ac:dyDescent="0.2">
      <c r="B31" s="63"/>
      <c r="C31" s="64"/>
      <c r="D31" s="63"/>
      <c r="E31" s="63"/>
      <c r="F31" s="63"/>
      <c r="G31" s="63"/>
      <c r="H31" s="63"/>
      <c r="I31" s="65" t="s">
        <v>5</v>
      </c>
      <c r="J31" s="66">
        <f>SUBTOTAL(9,J16:J30)</f>
        <v>154569.08000000002</v>
      </c>
      <c r="L31" s="2"/>
      <c r="M31" s="2"/>
      <c r="N31" s="2"/>
      <c r="O31" s="2"/>
      <c r="P31" s="2"/>
    </row>
    <row r="32" spans="2:16" ht="14.25" x14ac:dyDescent="0.2">
      <c r="B32" s="67"/>
      <c r="C32" s="67"/>
      <c r="D32" s="67"/>
      <c r="E32" s="67"/>
      <c r="F32" s="67"/>
      <c r="G32" s="67"/>
      <c r="H32" s="67"/>
      <c r="I32" s="68" t="s">
        <v>25</v>
      </c>
      <c r="J32" s="69">
        <f>J14</f>
        <v>32000</v>
      </c>
      <c r="L32" s="2"/>
      <c r="M32" s="2"/>
      <c r="N32" s="2"/>
      <c r="O32" s="2"/>
      <c r="P32" s="2"/>
    </row>
    <row r="33" spans="2:16" ht="19.5" customHeight="1" x14ac:dyDescent="0.25">
      <c r="B33" s="67"/>
      <c r="C33" s="67"/>
      <c r="D33" s="67"/>
      <c r="E33" s="67"/>
      <c r="F33" s="67"/>
      <c r="G33" s="67"/>
      <c r="H33" s="70"/>
      <c r="I33" s="71" t="s">
        <v>26</v>
      </c>
      <c r="J33" s="72">
        <f>J31-J32</f>
        <v>122569.08000000002</v>
      </c>
      <c r="L33" s="2"/>
      <c r="M33" s="2"/>
      <c r="N33" s="2"/>
      <c r="O33" s="2"/>
      <c r="P33" s="2"/>
    </row>
    <row r="34" spans="2:16" ht="14.25" x14ac:dyDescent="0.2">
      <c r="B34" s="60"/>
      <c r="C34" s="61"/>
      <c r="D34" s="61"/>
      <c r="E34" s="61"/>
      <c r="F34" s="61"/>
      <c r="G34" s="61"/>
      <c r="H34" s="61"/>
      <c r="I34" s="61"/>
      <c r="J34" s="62"/>
      <c r="L34" s="2"/>
      <c r="M34" s="2"/>
      <c r="N34" s="2"/>
      <c r="O34" s="2"/>
      <c r="P34" s="2"/>
    </row>
    <row r="35" spans="2:16" ht="14.25" x14ac:dyDescent="0.2">
      <c r="J35" s="41"/>
      <c r="L35" s="2"/>
      <c r="M35" s="2"/>
      <c r="N35" s="2"/>
      <c r="O35" s="2"/>
      <c r="P35" s="2"/>
    </row>
    <row r="36" spans="2:16" ht="14.25" x14ac:dyDescent="0.2">
      <c r="L36" s="2"/>
      <c r="M36" s="2"/>
      <c r="N36" s="2"/>
      <c r="O36" s="2"/>
      <c r="P36" s="2"/>
    </row>
    <row r="37" spans="2:16" ht="14.25" x14ac:dyDescent="0.2">
      <c r="L37" s="2"/>
      <c r="M37" s="2"/>
      <c r="N37" s="2"/>
      <c r="O37" s="2"/>
      <c r="P37" s="2"/>
    </row>
    <row r="38" spans="2:16" ht="14.25" x14ac:dyDescent="0.2">
      <c r="L38" s="2"/>
      <c r="M38" s="2"/>
      <c r="N38" s="2"/>
      <c r="O38" s="2"/>
      <c r="P38" s="2"/>
    </row>
    <row r="39" spans="2:16" ht="14.25" x14ac:dyDescent="0.2">
      <c r="L39" s="2"/>
      <c r="M39" s="2"/>
      <c r="N39" s="2"/>
      <c r="O39" s="2"/>
      <c r="P39" s="2"/>
    </row>
    <row r="40" spans="2:16" ht="14.25" x14ac:dyDescent="0.2">
      <c r="L40" s="2"/>
      <c r="M40" s="2"/>
      <c r="N40" s="2"/>
      <c r="O40" s="2"/>
      <c r="P40" s="2"/>
    </row>
    <row r="41" spans="2:16" ht="14.25" x14ac:dyDescent="0.2">
      <c r="L41" s="2"/>
      <c r="M41" s="2"/>
      <c r="N41" s="2"/>
      <c r="O41" s="2"/>
      <c r="P41" s="2"/>
    </row>
    <row r="42" spans="2:16" ht="14.25" x14ac:dyDescent="0.2">
      <c r="L42" s="2"/>
      <c r="M42" s="2"/>
      <c r="N42" s="2"/>
      <c r="O42" s="2"/>
      <c r="P42" s="2"/>
    </row>
    <row r="43" spans="2:16" ht="14.25" x14ac:dyDescent="0.2">
      <c r="L43" s="2"/>
      <c r="M43" s="2"/>
      <c r="N43" s="2"/>
      <c r="O43" s="2"/>
      <c r="P43" s="2"/>
    </row>
    <row r="44" spans="2:16" ht="14.25" x14ac:dyDescent="0.2">
      <c r="L44" s="2"/>
      <c r="M44" s="2"/>
      <c r="N44" s="2"/>
      <c r="O44" s="2"/>
      <c r="P44" s="2"/>
    </row>
    <row r="45" spans="2:16" ht="14.25" x14ac:dyDescent="0.2">
      <c r="L45" s="2"/>
      <c r="M45" s="2"/>
      <c r="N45" s="2"/>
      <c r="O45" s="2"/>
      <c r="P45" s="2"/>
    </row>
  </sheetData>
  <mergeCells count="5">
    <mergeCell ref="B15:E15"/>
    <mergeCell ref="B3:D3"/>
    <mergeCell ref="E3:J3"/>
    <mergeCell ref="I6:J7"/>
    <mergeCell ref="I12:J12"/>
  </mergeCells>
  <dataValidations count="1">
    <dataValidation type="list" allowBlank="1" showInputMessage="1" showErrorMessage="1" sqref="F16:F30" xr:uid="{00000000-0002-0000-0000-000000000000}">
      <formula1>$F$5:$F$9</formula1>
    </dataValidation>
  </dataValidations>
  <printOptions horizontalCentered="1"/>
  <pageMargins left="0.51181102362204722" right="0.51181102362204722" top="0.51181102362204722" bottom="0.51181102362204722" header="0.23622047244094491" footer="0.23622047244094491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Budget vs Actual</vt:lpstr>
      <vt:lpstr>PMED</vt:lpstr>
      <vt:lpstr>PMED!Print_Area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2018-01-09T04:31:49Z</cp:lastPrinted>
  <dcterms:created xsi:type="dcterms:W3CDTF">2017-03-03T07:55:24Z</dcterms:created>
  <dcterms:modified xsi:type="dcterms:W3CDTF">2020-03-11T06:57:38Z</dcterms:modified>
</cp:coreProperties>
</file>