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etty Cash\"/>
    </mc:Choice>
  </mc:AlternateContent>
  <xr:revisionPtr revIDLastSave="0" documentId="10_ncr:8100000_{5DF3DBA1-0B7E-40FB-A389-1AF69CD322BA}" xr6:coauthVersionLast="33" xr6:coauthVersionMax="33" xr10:uidLastSave="{00000000-0000-0000-0000-000000000000}"/>
  <bookViews>
    <workbookView xWindow="0" yWindow="0" windowWidth="20490" windowHeight="7530" firstSheet="3" activeTab="3" xr2:uid="{00000000-000D-0000-FFFF-FFFF00000000}"/>
  </bookViews>
  <sheets>
    <sheet name="Jan'17" sheetId="1" r:id="rId1"/>
    <sheet name="Feb'17" sheetId="2" r:id="rId2"/>
    <sheet name="Mar'17" sheetId="3" r:id="rId3"/>
    <sheet name="Apr'17" sheetId="4" r:id="rId4"/>
    <sheet name="May'17" sheetId="5" r:id="rId5"/>
    <sheet name="June'17" sheetId="6" r:id="rId6"/>
    <sheet name="July'17" sheetId="7" r:id="rId7"/>
    <sheet name="Aug'17" sheetId="8" r:id="rId8"/>
    <sheet name="Sept'17" sheetId="9" r:id="rId9"/>
    <sheet name="Oct'17" sheetId="10" r:id="rId10"/>
    <sheet name="Nov'17" sheetId="11" r:id="rId11"/>
    <sheet name="Dec'17" sheetId="12" r:id="rId12"/>
  </sheets>
  <externalReferences>
    <externalReference r:id="rId1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" i="12" l="1"/>
  <c r="G39" i="10" l="1"/>
  <c r="G29" i="11"/>
  <c r="H9" i="10" l="1"/>
  <c r="H10" i="10" s="1"/>
  <c r="H11" i="10" s="1"/>
  <c r="H12" i="10" s="1"/>
  <c r="H13" i="10" s="1"/>
  <c r="H14" i="10" s="1"/>
  <c r="H15" i="10" s="1"/>
  <c r="H16" i="10" s="1"/>
  <c r="H17" i="10" s="1"/>
  <c r="H18" i="10" s="1"/>
  <c r="H19" i="10" s="1"/>
  <c r="H20" i="10" s="1"/>
  <c r="H21" i="10" s="1"/>
  <c r="H22" i="10" s="1"/>
  <c r="H23" i="10" s="1"/>
  <c r="H24" i="10" s="1"/>
  <c r="H25" i="10" s="1"/>
  <c r="H26" i="10" s="1"/>
  <c r="H27" i="10" s="1"/>
  <c r="H28" i="10" s="1"/>
  <c r="H9" i="11" l="1"/>
  <c r="H9" i="9"/>
  <c r="H10" i="9" s="1"/>
  <c r="H11" i="9" s="1"/>
  <c r="H12" i="9" s="1"/>
  <c r="H13" i="9" s="1"/>
  <c r="H14" i="9" s="1"/>
  <c r="H15" i="9" s="1"/>
  <c r="H16" i="9" s="1"/>
  <c r="H17" i="9" s="1"/>
  <c r="H18" i="9" s="1"/>
  <c r="H19" i="9" s="1"/>
  <c r="H20" i="9" s="1"/>
  <c r="H21" i="9" s="1"/>
  <c r="H22" i="9" s="1"/>
  <c r="H23" i="9" s="1"/>
  <c r="H24" i="9" s="1"/>
  <c r="G39" i="9"/>
  <c r="G39" i="8"/>
  <c r="H10" i="11" l="1"/>
  <c r="H11" i="11" s="1"/>
  <c r="H12" i="11" s="1"/>
  <c r="H13" i="11" s="1"/>
  <c r="H14" i="11" s="1"/>
  <c r="H15" i="11" s="1"/>
  <c r="H16" i="11" s="1"/>
  <c r="H17" i="11" s="1"/>
  <c r="H18" i="11" s="1"/>
  <c r="H19" i="11" s="1"/>
  <c r="H9" i="8"/>
  <c r="H20" i="11" l="1"/>
  <c r="H21" i="11" s="1"/>
  <c r="H22" i="11" s="1"/>
  <c r="H23" i="11" s="1"/>
  <c r="H24" i="11" s="1"/>
  <c r="H9" i="12" s="1"/>
  <c r="H10" i="12" s="1"/>
  <c r="H11" i="12" s="1"/>
  <c r="H12" i="12" s="1"/>
  <c r="H13" i="12" s="1"/>
  <c r="H14" i="12" s="1"/>
  <c r="H15" i="12" s="1"/>
  <c r="H16" i="12" s="1"/>
  <c r="G39" i="7"/>
  <c r="H9" i="6" l="1"/>
  <c r="G39" i="6"/>
  <c r="H10" i="6"/>
  <c r="H11" i="6" s="1"/>
  <c r="H12" i="6" s="1"/>
  <c r="H13" i="6" s="1"/>
  <c r="H14" i="6" s="1"/>
  <c r="H15" i="6" s="1"/>
  <c r="H16" i="6" s="1"/>
  <c r="H17" i="6" s="1"/>
  <c r="H18" i="6" s="1"/>
  <c r="H19" i="6" s="1"/>
  <c r="H20" i="6" s="1"/>
  <c r="H9" i="7" s="1"/>
  <c r="H10" i="7" s="1"/>
  <c r="H11" i="7" s="1"/>
  <c r="H12" i="7" s="1"/>
  <c r="H13" i="7" s="1"/>
  <c r="H14" i="7" s="1"/>
  <c r="H15" i="7" s="1"/>
  <c r="H16" i="7" s="1"/>
  <c r="H17" i="7" s="1"/>
  <c r="H18" i="7" s="1"/>
  <c r="H19" i="7" s="1"/>
  <c r="H20" i="7" s="1"/>
  <c r="H21" i="7" s="1"/>
  <c r="H22" i="7" s="1"/>
  <c r="H27" i="5"/>
  <c r="H28" i="5" s="1"/>
  <c r="H29" i="5" s="1"/>
  <c r="H26" i="5"/>
  <c r="H25" i="5"/>
  <c r="H24" i="5" l="1"/>
  <c r="H23" i="5"/>
  <c r="H18" i="5" l="1"/>
  <c r="H19" i="5"/>
  <c r="H20" i="5"/>
  <c r="H21" i="5"/>
  <c r="H22" i="5" s="1"/>
  <c r="H17" i="5"/>
  <c r="H9" i="5" l="1"/>
  <c r="H10" i="5" s="1"/>
  <c r="H11" i="5" s="1"/>
  <c r="H12" i="5" s="1"/>
  <c r="H13" i="5" s="1"/>
  <c r="H14" i="5" s="1"/>
  <c r="H15" i="5" s="1"/>
  <c r="H16" i="5" s="1"/>
  <c r="H20" i="4"/>
  <c r="H21" i="4" s="1"/>
  <c r="G39" i="5"/>
  <c r="H9" i="4" l="1"/>
  <c r="G38" i="4"/>
  <c r="H10" i="4"/>
  <c r="H11" i="4" s="1"/>
  <c r="H12" i="4" s="1"/>
  <c r="H13" i="4" s="1"/>
  <c r="H14" i="4" s="1"/>
  <c r="H15" i="4" s="1"/>
  <c r="H16" i="4" s="1"/>
  <c r="H17" i="4" s="1"/>
  <c r="H18" i="4" s="1"/>
  <c r="H19" i="4" s="1"/>
  <c r="H9" i="3" l="1"/>
  <c r="H10" i="3" s="1"/>
  <c r="H11" i="3" s="1"/>
  <c r="H12" i="3" s="1"/>
  <c r="H13" i="3" s="1"/>
  <c r="H14" i="3" s="1"/>
  <c r="H15" i="3" s="1"/>
  <c r="H16" i="3" s="1"/>
  <c r="H17" i="3" s="1"/>
  <c r="H18" i="3" s="1"/>
  <c r="H19" i="3" s="1"/>
  <c r="G38" i="3"/>
  <c r="H9" i="2" l="1"/>
  <c r="H10" i="2" s="1"/>
  <c r="H11" i="2" s="1"/>
  <c r="H12" i="2" s="1"/>
  <c r="H13" i="2" s="1"/>
  <c r="H14" i="2" s="1"/>
  <c r="H15" i="2" s="1"/>
  <c r="H16" i="2" s="1"/>
  <c r="H17" i="2" s="1"/>
  <c r="G38" i="2"/>
  <c r="H9" i="1" l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G38" i="1"/>
  <c r="H10" i="8" l="1"/>
  <c r="H11" i="8" s="1"/>
  <c r="H12" i="8" s="1"/>
  <c r="H13" i="8" s="1"/>
  <c r="H14" i="8" s="1"/>
  <c r="H15" i="8" s="1"/>
  <c r="H16" i="8" s="1"/>
  <c r="H17" i="8" s="1"/>
  <c r="H18" i="8" s="1"/>
  <c r="H19" i="8" s="1"/>
  <c r="H20" i="8" s="1"/>
  <c r="H21" i="8" s="1"/>
  <c r="H22" i="8" s="1"/>
  <c r="H23" i="8" s="1"/>
  <c r="H24" i="8" s="1"/>
  <c r="H25" i="8" s="1"/>
  <c r="H26" i="8" s="1"/>
  <c r="H27" i="8" s="1"/>
  <c r="H28" i="8" s="1"/>
  <c r="H29" i="8" s="1"/>
  <c r="H30" i="8" s="1"/>
  <c r="H31" i="8" s="1"/>
  <c r="H32" i="8" s="1"/>
  <c r="H33" i="8" s="1"/>
  <c r="H34" i="8" s="1"/>
  <c r="H35" i="8" s="1"/>
  <c r="H36" i="8" s="1"/>
</calcChain>
</file>

<file path=xl/sharedStrings.xml><?xml version="1.0" encoding="utf-8"?>
<sst xmlns="http://schemas.openxmlformats.org/spreadsheetml/2006/main" count="882" uniqueCount="380">
  <si>
    <t>PENANG GLOBAL TOURISM SDN BHD (50689-x)</t>
  </si>
  <si>
    <t>No.8B (First Floor), The Whiteaways Arcade</t>
  </si>
  <si>
    <t>Lebuh Pantai, Georgetown</t>
  </si>
  <si>
    <t>10300 Penang</t>
  </si>
  <si>
    <t>DATE</t>
  </si>
  <si>
    <t>VOUCHER NO.</t>
  </si>
  <si>
    <t>PARTICULARS</t>
  </si>
  <si>
    <t>PAY TO</t>
  </si>
  <si>
    <t>PURPOSE</t>
  </si>
  <si>
    <t>AMT RCD</t>
  </si>
  <si>
    <t>AMT PAID</t>
  </si>
  <si>
    <t>BALANCE</t>
  </si>
  <si>
    <t>REMARKS / RECEIPT NO.</t>
  </si>
  <si>
    <t>Balance b/f</t>
  </si>
  <si>
    <t>Petty Cash Received</t>
  </si>
  <si>
    <t>Michelle</t>
  </si>
  <si>
    <t>For Office Use</t>
  </si>
  <si>
    <t>TOTAL</t>
  </si>
  <si>
    <t>* Allocation of petty cash has been increased from RM300 to RM500 (w.e.f 01/04/2012)</t>
  </si>
  <si>
    <t>PETTY CASH STATEMENT AS AT 31/1/2017 [CLAIMS FROM 01/1-31/1]</t>
  </si>
  <si>
    <t>JV17/01/01</t>
  </si>
  <si>
    <t>PC2017/001</t>
  </si>
  <si>
    <t>PC2017/002</t>
  </si>
  <si>
    <t>PC2017/003</t>
  </si>
  <si>
    <t>PC2017/004</t>
  </si>
  <si>
    <t>Petrol Refill</t>
  </si>
  <si>
    <t>Ramlee</t>
  </si>
  <si>
    <t>For PJP 1311</t>
  </si>
  <si>
    <t>Purchase of silicone</t>
  </si>
  <si>
    <t>PC2017/005</t>
  </si>
  <si>
    <t>PC2017/006</t>
  </si>
  <si>
    <t>PC2017/007</t>
  </si>
  <si>
    <t>PC2017/008</t>
  </si>
  <si>
    <t>PC2017/009</t>
  </si>
  <si>
    <t>PC2017/010</t>
  </si>
  <si>
    <t>PC2017/011</t>
  </si>
  <si>
    <t>Purchase of paper cup</t>
  </si>
  <si>
    <t>For TIC</t>
  </si>
  <si>
    <t>Purchase of numeric keyboard</t>
  </si>
  <si>
    <t>For Finance Dept</t>
  </si>
  <si>
    <t xml:space="preserve">Refreshment </t>
  </si>
  <si>
    <t>Abd Hamid</t>
  </si>
  <si>
    <t>For BOD meeting</t>
  </si>
  <si>
    <t xml:space="preserve">Purchase of container </t>
  </si>
  <si>
    <t>Hooi Leng</t>
  </si>
  <si>
    <t>For Cutleries</t>
  </si>
  <si>
    <t>Purchase of stationery</t>
  </si>
  <si>
    <t>Purchase of cable (HDMI to VGA)</t>
  </si>
  <si>
    <t>Purchase of plastic bag &amp; cutleris</t>
  </si>
  <si>
    <t>PETTY CASH STATEMENT AS AT 28/2/2017 [CLAIMS FROM 01/2-28/2]</t>
  </si>
  <si>
    <t>JV17/02/01</t>
  </si>
  <si>
    <t>PC2017/12</t>
  </si>
  <si>
    <t>Purchase of badges &amp; lanyard</t>
  </si>
  <si>
    <t>Janice</t>
  </si>
  <si>
    <t>For Hot Air Balloon</t>
  </si>
  <si>
    <t>PC2017/13</t>
  </si>
  <si>
    <t>PC2017/14</t>
  </si>
  <si>
    <t>PC2017/15</t>
  </si>
  <si>
    <t>PC2017/16</t>
  </si>
  <si>
    <t>PC2017/17</t>
  </si>
  <si>
    <t>PC2017/18</t>
  </si>
  <si>
    <t>PC2017/19</t>
  </si>
  <si>
    <t>PC2017/20</t>
  </si>
  <si>
    <t>Replace of parking pass</t>
  </si>
  <si>
    <t>Purchase of Spray Mount</t>
  </si>
  <si>
    <t>Yen Ting</t>
  </si>
  <si>
    <t>Purchase of Stamps</t>
  </si>
  <si>
    <t>JV17/03/01</t>
  </si>
  <si>
    <t>Purchase of tissue paper</t>
  </si>
  <si>
    <t>PC2017/21</t>
  </si>
  <si>
    <t>PC2017/22</t>
  </si>
  <si>
    <t>PC2017/23</t>
  </si>
  <si>
    <t>PC2017/24</t>
  </si>
  <si>
    <t>PC2017/25</t>
  </si>
  <si>
    <t>PC2017/26</t>
  </si>
  <si>
    <t>PC2017/27</t>
  </si>
  <si>
    <t>Purchase of Extension cord</t>
  </si>
  <si>
    <t>Being repair of cabinet lock</t>
  </si>
  <si>
    <t>Shirley</t>
  </si>
  <si>
    <t>Sending of brochure</t>
  </si>
  <si>
    <t>To Japan</t>
  </si>
  <si>
    <t>Affa</t>
  </si>
  <si>
    <t>Purchase of cutlery</t>
  </si>
  <si>
    <t>OCY</t>
  </si>
  <si>
    <t>JV17/04/01</t>
  </si>
  <si>
    <t>PETTY CASH STATEMENT AS AT 31/3/2017 [CLAIMS FROM 01/3-31/3]</t>
  </si>
  <si>
    <t>Pn Faridah</t>
  </si>
  <si>
    <t>BOD Meeting</t>
  </si>
  <si>
    <t>Purchase of Ribbon</t>
  </si>
  <si>
    <t>For souvenirs</t>
  </si>
  <si>
    <t>Commissioner for oaths</t>
  </si>
  <si>
    <t>For BOD report</t>
  </si>
  <si>
    <t>PETTY CASH STATEMENT AS AT 31/5/2017 [CLAIMS FROM 01/5-31/5/2017]</t>
  </si>
  <si>
    <t>PETTY CASH STATEMENT AS AT 30/4/2017 [CLAIMS FROM 01/4-30/4/2017]</t>
  </si>
  <si>
    <t>PC2017/28</t>
  </si>
  <si>
    <t>PC2017/29</t>
  </si>
  <si>
    <t>PC2017/30</t>
  </si>
  <si>
    <t>PC2017/31</t>
  </si>
  <si>
    <t>PC2017/32</t>
  </si>
  <si>
    <t>PC2017/33</t>
  </si>
  <si>
    <t>PC2017/34</t>
  </si>
  <si>
    <t>PC2017/35</t>
  </si>
  <si>
    <t>PC2017/36</t>
  </si>
  <si>
    <t>PC2017/37</t>
  </si>
  <si>
    <t>PC2017/38</t>
  </si>
  <si>
    <t>PC2017/39</t>
  </si>
  <si>
    <t>Petrol Refill &amp; Top up Touch &amp; GO</t>
  </si>
  <si>
    <t>Purchase of L Shape Folder</t>
  </si>
  <si>
    <t xml:space="preserve">Sending of audit confirmation </t>
  </si>
  <si>
    <t>To YB Loke</t>
  </si>
  <si>
    <t>JV17/05/01</t>
  </si>
  <si>
    <t>Purchase of Arcylic Stand</t>
  </si>
  <si>
    <t>For PTE</t>
  </si>
  <si>
    <t>PC2017/40</t>
  </si>
  <si>
    <t>PC2017/41</t>
  </si>
  <si>
    <t>PC2017/42</t>
  </si>
  <si>
    <t>PC2017/43</t>
  </si>
  <si>
    <t>PC2017/44</t>
  </si>
  <si>
    <t>PC2017/45</t>
  </si>
  <si>
    <t>PC2017/46</t>
  </si>
  <si>
    <t>PC2017/47</t>
  </si>
  <si>
    <t>Purchase of despatch book</t>
  </si>
  <si>
    <t>Purchase of sticky note</t>
  </si>
  <si>
    <t>Purchase of Light Bulb</t>
  </si>
  <si>
    <t>Sending of docs to Singapore</t>
  </si>
  <si>
    <t>ITB Asia</t>
  </si>
  <si>
    <t>Reimbursement of expenses</t>
  </si>
  <si>
    <t>YAB LGE</t>
  </si>
  <si>
    <t xml:space="preserve">For PTE - Johor </t>
  </si>
  <si>
    <t>Courier of agreement to KL</t>
  </si>
  <si>
    <t>For Astro Shaw (HKXL)</t>
  </si>
  <si>
    <t>PC2017/48</t>
  </si>
  <si>
    <t>PC2017/49</t>
  </si>
  <si>
    <t>Purchase of Keyboard</t>
  </si>
  <si>
    <t>Purchase of Trolley Roller</t>
  </si>
  <si>
    <t>PC2017/50</t>
  </si>
  <si>
    <t>Courier of Docs to KL</t>
  </si>
  <si>
    <t>For I Love Penang Run in KL</t>
  </si>
  <si>
    <t>PC2017/51</t>
  </si>
  <si>
    <t>PC2017/52</t>
  </si>
  <si>
    <t>PC2017/53</t>
  </si>
  <si>
    <t>PC2017/54</t>
  </si>
  <si>
    <t>PC2017/55</t>
  </si>
  <si>
    <t>PC2017/56</t>
  </si>
  <si>
    <t>JV17/05/</t>
  </si>
  <si>
    <t>Top up Touch &amp; GO</t>
  </si>
  <si>
    <t>Purchase of paper cup, battery &amp; roller</t>
  </si>
  <si>
    <t>Car park fee on 31/5/17 (Komtar)</t>
  </si>
  <si>
    <t>PETTY CASH STATEMENT AS AT 30/6/2017 [CLAIMS FROM 01/6-30/6/2017]</t>
  </si>
  <si>
    <t>PC2017/057</t>
  </si>
  <si>
    <t>Outdoor service paid to mechanic</t>
  </si>
  <si>
    <t>For PJP1311</t>
  </si>
  <si>
    <t>JV</t>
  </si>
  <si>
    <t>PC2017/058</t>
  </si>
  <si>
    <t xml:space="preserve">Transportation for Despatch </t>
  </si>
  <si>
    <t xml:space="preserve">To travel forth and back collect </t>
  </si>
  <si>
    <t>PC2017/059</t>
  </si>
  <si>
    <t>PC2017/060</t>
  </si>
  <si>
    <t>PC2017/061</t>
  </si>
  <si>
    <t>PC2017/062</t>
  </si>
  <si>
    <t>PC2017/063</t>
  </si>
  <si>
    <t>PC2017/064</t>
  </si>
  <si>
    <t>PC2017/065</t>
  </si>
  <si>
    <t>PC2017/066</t>
  </si>
  <si>
    <t xml:space="preserve">Rubber stamp </t>
  </si>
  <si>
    <t>Jean</t>
  </si>
  <si>
    <t>For Comms Department</t>
  </si>
  <si>
    <t>Touch &amp; Go Card Refill</t>
  </si>
  <si>
    <t>Purchase of Straw Mat</t>
  </si>
  <si>
    <t>For Pg Fun Experiences with DM3</t>
  </si>
  <si>
    <t>PC2017/067</t>
  </si>
  <si>
    <t>Courier service</t>
  </si>
  <si>
    <t>To LHDN (WHT)</t>
  </si>
  <si>
    <t xml:space="preserve">Being filing fee </t>
  </si>
  <si>
    <t>Ms Sawarn</t>
  </si>
  <si>
    <t>For PGT YE Audited A/C</t>
  </si>
  <si>
    <t>PC2017/068</t>
  </si>
  <si>
    <t>PC2017/069</t>
  </si>
  <si>
    <t>PC2017/070</t>
  </si>
  <si>
    <t>PC2017/071</t>
  </si>
  <si>
    <t>PC2017/072</t>
  </si>
  <si>
    <t>PC2017/073</t>
  </si>
  <si>
    <t>PC2017/074</t>
  </si>
  <si>
    <t>PC2017/075</t>
  </si>
  <si>
    <t>PC2017/076</t>
  </si>
  <si>
    <t>PC2017/077</t>
  </si>
  <si>
    <t>PC2017/078</t>
  </si>
  <si>
    <t>Taxi fare from L. Pantai to Spice</t>
  </si>
  <si>
    <t>Noor Ramlee</t>
  </si>
  <si>
    <t>Send CEO to airport</t>
  </si>
  <si>
    <t>Taxi fare from L. Pantai to Airport</t>
  </si>
  <si>
    <t>Collect car from CEO at airport</t>
  </si>
  <si>
    <t xml:space="preserve">Purchase of stamps </t>
  </si>
  <si>
    <t>Purchase of battery</t>
  </si>
  <si>
    <t>Courier of Invoice to Singapore</t>
  </si>
  <si>
    <t>To Sozo Pte Ltd</t>
  </si>
  <si>
    <t>Purchase of wheels</t>
  </si>
  <si>
    <t>For office trolley</t>
  </si>
  <si>
    <t>PETTY CASH STATEMENT AS AT 31/8/2017 [CLAIMS FROM 01/8-31/8/2017]</t>
  </si>
  <si>
    <t>PETTY CASH STATEMENT AS AT 31/7/2017 [CLAIMS FROM 01/7-31/7/2017]</t>
  </si>
  <si>
    <t>PC2017/079</t>
  </si>
  <si>
    <t>PC2017/080</t>
  </si>
  <si>
    <t>PC2017/081</t>
  </si>
  <si>
    <t>PC2017/082</t>
  </si>
  <si>
    <t>PC2017/083</t>
  </si>
  <si>
    <t>PC2017/084</t>
  </si>
  <si>
    <t>PC2017/085</t>
  </si>
  <si>
    <t>PC2017/086</t>
  </si>
  <si>
    <t>PC2017/087</t>
  </si>
  <si>
    <t>PC2017/088</t>
  </si>
  <si>
    <t>PC2017/089</t>
  </si>
  <si>
    <t>PC2017/090</t>
  </si>
  <si>
    <t>PC2017/091</t>
  </si>
  <si>
    <t>PC2017/092</t>
  </si>
  <si>
    <t>PC2017/093</t>
  </si>
  <si>
    <t>PC2017/094</t>
  </si>
  <si>
    <t>PC2017/095</t>
  </si>
  <si>
    <t>PC2017/096</t>
  </si>
  <si>
    <t>PC2017/097</t>
  </si>
  <si>
    <t>PC2017/098</t>
  </si>
  <si>
    <t>PC2017/099</t>
  </si>
  <si>
    <t>PC2017/100</t>
  </si>
  <si>
    <t>PC2017/101</t>
  </si>
  <si>
    <t>PC2017/102</t>
  </si>
  <si>
    <t>PC2017/103</t>
  </si>
  <si>
    <t>Pauline</t>
  </si>
  <si>
    <t>For PTE - Selangor</t>
  </si>
  <si>
    <t>Repair switch in TIC</t>
  </si>
  <si>
    <t>Pak Hamid</t>
  </si>
  <si>
    <t>Refreshment for BOD meeting</t>
  </si>
  <si>
    <t>BOD meetin gon 27/7/2017</t>
  </si>
  <si>
    <t>Purchase of mouse &amp; Paper cup</t>
  </si>
  <si>
    <t>Courier of Cheque to LHDN</t>
  </si>
  <si>
    <t>Withholding Tax (Daehong Comms)</t>
  </si>
  <si>
    <t>Floor repairing in TIC</t>
  </si>
  <si>
    <t>Izzaty</t>
  </si>
  <si>
    <t>Courier of BOD report</t>
  </si>
  <si>
    <t>To Dato Seri Aru &amp; YB Anthony Loke</t>
  </si>
  <si>
    <t xml:space="preserve">Purchase of Bulbs </t>
  </si>
  <si>
    <t>Purchase of plastic comb</t>
  </si>
  <si>
    <t>Purchase of harddisk cable</t>
  </si>
  <si>
    <t>Taxi fare from L.Pantai to Airport</t>
  </si>
  <si>
    <t xml:space="preserve">To collect company car </t>
  </si>
  <si>
    <t>Courier of agreement to Convep</t>
  </si>
  <si>
    <t>Convep KL</t>
  </si>
  <si>
    <t xml:space="preserve">Change of 17" wheel tyre </t>
  </si>
  <si>
    <t>For brochure rack @ Port</t>
  </si>
  <si>
    <t xml:space="preserve">For TIC Banner </t>
  </si>
  <si>
    <t>Cleaning fee &amp; vacuum</t>
  </si>
  <si>
    <t xml:space="preserve">Purchase of envelopes </t>
  </si>
  <si>
    <t>For PSFF Invitation</t>
  </si>
  <si>
    <t xml:space="preserve">Purchase of stamp </t>
  </si>
  <si>
    <t>Purchase of A4 Clip board</t>
  </si>
  <si>
    <t xml:space="preserve">Courier of parcel </t>
  </si>
  <si>
    <t>For Sg Radio Campaign</t>
  </si>
  <si>
    <t>Courier of PSFF T-shirt</t>
  </si>
  <si>
    <t>Courer of PSFF Invitation Card</t>
  </si>
  <si>
    <t>For Dato' Seri Aru &amp; YB Anthony Loke</t>
  </si>
  <si>
    <t xml:space="preserve">For Dato' Seri Aru </t>
  </si>
  <si>
    <t>PETTY CASH STATEMENT AS AT 30/9/2017 [CLAIMS FROM 01/9-30/9/2017]</t>
  </si>
  <si>
    <t>PC2017/104</t>
  </si>
  <si>
    <t>Courier of docs to AirAsia</t>
  </si>
  <si>
    <t>Yee Harng</t>
  </si>
  <si>
    <t xml:space="preserve">Vouchers for TM AA China Fair </t>
  </si>
  <si>
    <t>PC2017/105</t>
  </si>
  <si>
    <t>PC2017/106</t>
  </si>
  <si>
    <t>PC2017/107</t>
  </si>
  <si>
    <t>PC2017/108</t>
  </si>
  <si>
    <t>PC2017/109</t>
  </si>
  <si>
    <t>PC2017/110</t>
  </si>
  <si>
    <t>PC2017/111</t>
  </si>
  <si>
    <t>PC2017/112</t>
  </si>
  <si>
    <t>PC2017/113</t>
  </si>
  <si>
    <t>PC2017/114</t>
  </si>
  <si>
    <t>PC2017/115</t>
  </si>
  <si>
    <t>PC2017/116</t>
  </si>
  <si>
    <t>PC2017/117</t>
  </si>
  <si>
    <t>Change switch in TIC</t>
  </si>
  <si>
    <t>Ribbon for Peranakan Tiles Set</t>
  </si>
  <si>
    <t>Azfalyza</t>
  </si>
  <si>
    <t xml:space="preserve">Purchase of Tissue </t>
  </si>
  <si>
    <t>Vochers for AirAisa Berhad</t>
  </si>
  <si>
    <t>To repair side door design &amp; purchase of air freshener</t>
  </si>
  <si>
    <t>Courier of docs to Sozo Pte Ltd</t>
  </si>
  <si>
    <t>Invoice &amp; WHT Receipt</t>
  </si>
  <si>
    <t>To customade car number plate</t>
  </si>
  <si>
    <t>Filing fee to SSM</t>
  </si>
  <si>
    <t xml:space="preserve">For PGT Annual Return </t>
  </si>
  <si>
    <t>Courier of documents to LHDN</t>
  </si>
  <si>
    <t>For WHT (Trailfinder)</t>
  </si>
  <si>
    <t>JV17/09/01</t>
  </si>
  <si>
    <t>PETTY CASH STATEMENT AS AT 31/10/2017 [CLAIMS FROM 01/10-31/10/2017]</t>
  </si>
  <si>
    <t>JV17/10/01</t>
  </si>
  <si>
    <t>Refund of Filing Fee</t>
  </si>
  <si>
    <t>PDC Premier</t>
  </si>
  <si>
    <t>No filing fees is required</t>
  </si>
  <si>
    <t>PC2017/118</t>
  </si>
  <si>
    <t>To collect car from airprot</t>
  </si>
  <si>
    <t>PC2017/119</t>
  </si>
  <si>
    <t>Purchase of rubber stamp</t>
  </si>
  <si>
    <t>PC2017/120</t>
  </si>
  <si>
    <t>Purchase of stationey</t>
  </si>
  <si>
    <t>PC2017/121</t>
  </si>
  <si>
    <t>Repair light bulb holder</t>
  </si>
  <si>
    <t>PC2017/122</t>
  </si>
  <si>
    <t>PC2017/123</t>
  </si>
  <si>
    <t>PC2017/124</t>
  </si>
  <si>
    <t>JV17/10/002</t>
  </si>
  <si>
    <t>Dewan Bahasa &amp; Pustaka Fee</t>
  </si>
  <si>
    <t>Brand new</t>
  </si>
  <si>
    <t>For Publicity DM3</t>
  </si>
  <si>
    <t>Refreshment for auditors</t>
  </si>
  <si>
    <t>For Jabatan Audit Negara</t>
  </si>
  <si>
    <t>PC2017/125</t>
  </si>
  <si>
    <t>PC2017/126</t>
  </si>
  <si>
    <t>PC2017/127</t>
  </si>
  <si>
    <t>PC2017/128</t>
  </si>
  <si>
    <t>PC2017/129</t>
  </si>
  <si>
    <t>PC2017/130</t>
  </si>
  <si>
    <t>PC2017/131</t>
  </si>
  <si>
    <t>PC2017/132</t>
  </si>
  <si>
    <t>PC2017/133</t>
  </si>
  <si>
    <t>PC2017/134</t>
  </si>
  <si>
    <t>Courier of docs to LHDN</t>
  </si>
  <si>
    <t>For WHT Ctrip &amp; Cathay</t>
  </si>
  <si>
    <t xml:space="preserve">Courier of brochure to Australia </t>
  </si>
  <si>
    <t>Requested by tourist</t>
  </si>
  <si>
    <t>Courier of docs to KL</t>
  </si>
  <si>
    <t xml:space="preserve">For Redberry </t>
  </si>
  <si>
    <t>Purchase of allen key</t>
  </si>
  <si>
    <t>Purchase of streamer clip</t>
  </si>
  <si>
    <t>Rod Creative</t>
  </si>
  <si>
    <t>For WHT Tuniu</t>
  </si>
  <si>
    <t>Purchase of pen</t>
  </si>
  <si>
    <t>JV17/11/01</t>
  </si>
  <si>
    <t>PC2017/135</t>
  </si>
  <si>
    <t>PC2017/136</t>
  </si>
  <si>
    <t>PC2017/137</t>
  </si>
  <si>
    <t>PC2017/138</t>
  </si>
  <si>
    <t>PC2017/139</t>
  </si>
  <si>
    <t>PC2017/140</t>
  </si>
  <si>
    <t>PC2017/141</t>
  </si>
  <si>
    <t>PC2017/142</t>
  </si>
  <si>
    <t>PC2017/143</t>
  </si>
  <si>
    <t>PC2017/144</t>
  </si>
  <si>
    <t>PC2017/145</t>
  </si>
  <si>
    <t>PC2017/146</t>
  </si>
  <si>
    <t>PC2017/147</t>
  </si>
  <si>
    <t>PC2017/148</t>
  </si>
  <si>
    <t>PC2017/149</t>
  </si>
  <si>
    <t xml:space="preserve">Purchase of tissue </t>
  </si>
  <si>
    <t>WHT MAS UK</t>
  </si>
  <si>
    <t>Courier of document to Singapore</t>
  </si>
  <si>
    <t xml:space="preserve">Tickets to Mediacorp TV </t>
  </si>
  <si>
    <t>Refreshmen for BOD</t>
  </si>
  <si>
    <t>For BOD Meeting 3/11</t>
  </si>
  <si>
    <t>Taxi Fare from L.Pantai to Airprot</t>
  </si>
  <si>
    <t>Collect car from airprot</t>
  </si>
  <si>
    <t>Replace telephone socket &amp; Installation</t>
  </si>
  <si>
    <t>Keat Guan</t>
  </si>
  <si>
    <t>For Jean's work desk</t>
  </si>
  <si>
    <t xml:space="preserve">Purchase of paper cup </t>
  </si>
  <si>
    <t>Courier of document to BOD</t>
  </si>
  <si>
    <t>for Dato' Aru</t>
  </si>
  <si>
    <t>Purchase of envelope</t>
  </si>
  <si>
    <t>Courier of document to LHDN</t>
  </si>
  <si>
    <t>For WHT - Sozo</t>
  </si>
  <si>
    <t>Courier of document to BM</t>
  </si>
  <si>
    <t>Emmy</t>
  </si>
  <si>
    <t>For Dato' Sr Haji Rozali</t>
  </si>
  <si>
    <t>JV17/12/01</t>
  </si>
  <si>
    <t>PETTY CASH STATEMENT AS AT 30/11/2017 [CLAIMS FROM 01/11-30/11/2017]</t>
  </si>
  <si>
    <t>PETTY CASH STATEMENT AS AT 31/12/2017 [CLAIMS FROM 01/12-31/12/2017]</t>
  </si>
  <si>
    <t>PC2017/150</t>
  </si>
  <si>
    <t>PC2017/151</t>
  </si>
  <si>
    <t>PC2017/152</t>
  </si>
  <si>
    <t>PC2017/153</t>
  </si>
  <si>
    <t xml:space="preserve">Postage </t>
  </si>
  <si>
    <t>For Hotel Fee Meeting Notice</t>
  </si>
  <si>
    <t xml:space="preserve">A4 size card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</si>
</sst>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/mm/yy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43" fontId="5" fillId="0" borderId="1" xfId="1" applyFont="1" applyBorder="1" applyAlignment="1">
      <alignment vertical="center"/>
    </xf>
    <xf numFmtId="43" fontId="5" fillId="0" borderId="1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3" fontId="5" fillId="0" borderId="1" xfId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43" fontId="5" fillId="0" borderId="0" xfId="0" applyNumberFormat="1" applyFont="1" applyAlignment="1">
      <alignment vertical="center"/>
    </xf>
    <xf numFmtId="0" fontId="5" fillId="0" borderId="1" xfId="0" quotePrefix="1" applyFont="1" applyBorder="1" applyAlignment="1">
      <alignment vertical="center"/>
    </xf>
    <xf numFmtId="43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43" fontId="4" fillId="0" borderId="2" xfId="1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43" fontId="3" fillId="0" borderId="0" xfId="0" applyNumberFormat="1" applyFont="1"/>
    <xf numFmtId="0" fontId="5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2" fontId="5" fillId="0" borderId="1" xfId="1" applyNumberFormat="1" applyFont="1" applyFill="1" applyBorder="1" applyAlignment="1">
      <alignment vertical="center"/>
    </xf>
    <xf numFmtId="2" fontId="5" fillId="0" borderId="1" xfId="1" applyNumberFormat="1" applyFont="1" applyBorder="1" applyAlignment="1">
      <alignment vertical="center"/>
    </xf>
    <xf numFmtId="12" fontId="5" fillId="0" borderId="1" xfId="1" applyNumberFormat="1" applyFont="1" applyFill="1" applyBorder="1" applyAlignment="1">
      <alignment vertic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etty%20Cash%20Statement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'16"/>
      <sheetName val="Feb'16"/>
      <sheetName val="Mar'16"/>
      <sheetName val="Apr'16"/>
      <sheetName val="May'16"/>
      <sheetName val="June'16"/>
      <sheetName val="July'16"/>
      <sheetName val="Aug'16"/>
      <sheetName val="Sept'16"/>
      <sheetName val="Oct'16"/>
      <sheetName val="Nov'16"/>
      <sheetName val="Dec'16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H18">
            <v>198.29999999999995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43"/>
  <sheetViews>
    <sheetView workbookViewId="0">
      <selection activeCell="C12" sqref="C12:E12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2.5703125" style="1" customWidth="1"/>
    <col min="5" max="5" width="29.85546875" style="1" customWidth="1"/>
    <col min="6" max="6" width="12.140625" style="1" customWidth="1"/>
    <col min="7" max="7" width="12.42578125" style="1" customWidth="1"/>
    <col min="8" max="8" width="18" style="1" customWidth="1"/>
    <col min="9" max="9" width="25.85546875" style="1" customWidth="1"/>
    <col min="10" max="16384" width="9.140625" style="1"/>
  </cols>
  <sheetData>
    <row r="1" spans="1:11" ht="15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</row>
    <row r="2" spans="1:11" ht="15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</row>
    <row r="3" spans="1:11" ht="15" x14ac:dyDescent="0.25">
      <c r="A3" s="33" t="s">
        <v>2</v>
      </c>
      <c r="B3" s="33"/>
      <c r="C3" s="33"/>
      <c r="D3" s="33"/>
      <c r="E3" s="33"/>
      <c r="F3" s="33"/>
      <c r="G3" s="33"/>
      <c r="H3" s="33"/>
      <c r="I3" s="33"/>
    </row>
    <row r="4" spans="1:11" ht="15" x14ac:dyDescent="0.25">
      <c r="A4" s="33" t="s">
        <v>3</v>
      </c>
      <c r="B4" s="33"/>
      <c r="C4" s="33"/>
      <c r="D4" s="33"/>
      <c r="E4" s="33"/>
      <c r="F4" s="33"/>
      <c r="G4" s="33"/>
      <c r="H4" s="33"/>
      <c r="I4" s="33"/>
    </row>
    <row r="6" spans="1:11" ht="15" x14ac:dyDescent="0.25">
      <c r="A6" s="2" t="s">
        <v>19</v>
      </c>
      <c r="B6" s="2"/>
    </row>
    <row r="8" spans="1:11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11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9">
        <f>'[1]Dec''16'!$H$18</f>
        <v>198.29999999999995</v>
      </c>
      <c r="I9" s="6"/>
    </row>
    <row r="10" spans="1:11" s="10" customFormat="1" ht="18" customHeight="1" x14ac:dyDescent="0.25">
      <c r="A10" s="5">
        <v>42736</v>
      </c>
      <c r="B10" s="11" t="s">
        <v>20</v>
      </c>
      <c r="C10" s="6" t="s">
        <v>14</v>
      </c>
      <c r="D10" s="7" t="s">
        <v>15</v>
      </c>
      <c r="E10" s="12" t="s">
        <v>16</v>
      </c>
      <c r="F10" s="30">
        <v>301.7</v>
      </c>
      <c r="G10" s="31"/>
      <c r="H10" s="9">
        <f>H9+F10-G10</f>
        <v>499.99999999999994</v>
      </c>
      <c r="I10" s="6"/>
    </row>
    <row r="11" spans="1:11" s="10" customFormat="1" ht="17.25" customHeight="1" x14ac:dyDescent="0.25">
      <c r="A11" s="11">
        <v>42742</v>
      </c>
      <c r="B11" s="11" t="s">
        <v>21</v>
      </c>
      <c r="C11" s="14" t="s">
        <v>25</v>
      </c>
      <c r="D11" s="7" t="s">
        <v>26</v>
      </c>
      <c r="E11" s="15" t="s">
        <v>27</v>
      </c>
      <c r="F11" s="30"/>
      <c r="G11" s="30">
        <v>50</v>
      </c>
      <c r="H11" s="9">
        <f t="shared" ref="H11:H22" si="0">H10+F11-G11</f>
        <v>449.99999999999994</v>
      </c>
      <c r="I11" s="6"/>
      <c r="K11" s="16"/>
    </row>
    <row r="12" spans="1:11" s="10" customFormat="1" ht="17.25" customHeight="1" x14ac:dyDescent="0.25">
      <c r="A12" s="11">
        <v>42745</v>
      </c>
      <c r="B12" s="11" t="s">
        <v>22</v>
      </c>
      <c r="C12" s="14" t="s">
        <v>25</v>
      </c>
      <c r="D12" s="7" t="s">
        <v>26</v>
      </c>
      <c r="E12" s="15" t="s">
        <v>27</v>
      </c>
      <c r="F12" s="30"/>
      <c r="G12" s="30">
        <v>40</v>
      </c>
      <c r="H12" s="9">
        <f t="shared" si="0"/>
        <v>409.99999999999994</v>
      </c>
      <c r="I12" s="6"/>
    </row>
    <row r="13" spans="1:11" s="10" customFormat="1" ht="18.75" customHeight="1" x14ac:dyDescent="0.25">
      <c r="A13" s="11">
        <v>42747</v>
      </c>
      <c r="B13" s="11" t="s">
        <v>23</v>
      </c>
      <c r="C13" s="14" t="s">
        <v>28</v>
      </c>
      <c r="D13" s="7" t="s">
        <v>26</v>
      </c>
      <c r="E13" s="15" t="s">
        <v>16</v>
      </c>
      <c r="F13" s="30"/>
      <c r="G13" s="30">
        <v>7</v>
      </c>
      <c r="H13" s="9">
        <f t="shared" si="0"/>
        <v>402.99999999999994</v>
      </c>
      <c r="I13" s="6"/>
    </row>
    <row r="14" spans="1:11" s="10" customFormat="1" ht="16.5" customHeight="1" x14ac:dyDescent="0.25">
      <c r="A14" s="11">
        <v>42748</v>
      </c>
      <c r="B14" s="11" t="s">
        <v>24</v>
      </c>
      <c r="C14" s="14" t="s">
        <v>25</v>
      </c>
      <c r="D14" s="7" t="s">
        <v>26</v>
      </c>
      <c r="E14" s="15" t="s">
        <v>27</v>
      </c>
      <c r="F14" s="30"/>
      <c r="G14" s="30">
        <v>40</v>
      </c>
      <c r="H14" s="9">
        <f t="shared" si="0"/>
        <v>362.99999999999994</v>
      </c>
      <c r="I14" s="6"/>
    </row>
    <row r="15" spans="1:11" s="10" customFormat="1" ht="18" customHeight="1" x14ac:dyDescent="0.25">
      <c r="A15" s="11">
        <v>42746</v>
      </c>
      <c r="B15" s="11" t="s">
        <v>29</v>
      </c>
      <c r="C15" s="14" t="s">
        <v>36</v>
      </c>
      <c r="D15" s="7" t="s">
        <v>26</v>
      </c>
      <c r="E15" s="15" t="s">
        <v>37</v>
      </c>
      <c r="F15" s="30"/>
      <c r="G15" s="30">
        <v>9.5500000000000007</v>
      </c>
      <c r="H15" s="9">
        <f t="shared" si="0"/>
        <v>353.44999999999993</v>
      </c>
      <c r="I15" s="6"/>
    </row>
    <row r="16" spans="1:11" s="10" customFormat="1" ht="17.25" customHeight="1" x14ac:dyDescent="0.25">
      <c r="A16" s="11">
        <v>42752</v>
      </c>
      <c r="B16" s="11" t="s">
        <v>30</v>
      </c>
      <c r="C16" s="14" t="s">
        <v>38</v>
      </c>
      <c r="D16" s="7" t="s">
        <v>15</v>
      </c>
      <c r="E16" s="15" t="s">
        <v>39</v>
      </c>
      <c r="F16" s="30"/>
      <c r="G16" s="30">
        <v>23</v>
      </c>
      <c r="H16" s="9">
        <f t="shared" si="0"/>
        <v>330.44999999999993</v>
      </c>
      <c r="I16" s="6"/>
    </row>
    <row r="17" spans="1:11" s="10" customFormat="1" ht="18.75" customHeight="1" x14ac:dyDescent="0.25">
      <c r="A17" s="11">
        <v>42759</v>
      </c>
      <c r="B17" s="11" t="s">
        <v>31</v>
      </c>
      <c r="C17" s="14" t="s">
        <v>40</v>
      </c>
      <c r="D17" s="7" t="s">
        <v>41</v>
      </c>
      <c r="E17" s="15" t="s">
        <v>42</v>
      </c>
      <c r="F17" s="30"/>
      <c r="G17" s="30">
        <v>59.5</v>
      </c>
      <c r="H17" s="9">
        <f t="shared" si="0"/>
        <v>270.94999999999993</v>
      </c>
      <c r="I17" s="17"/>
    </row>
    <row r="18" spans="1:11" s="10" customFormat="1" ht="17.25" customHeight="1" x14ac:dyDescent="0.25">
      <c r="A18" s="11">
        <v>42759</v>
      </c>
      <c r="B18" s="11" t="s">
        <v>32</v>
      </c>
      <c r="C18" s="14" t="s">
        <v>43</v>
      </c>
      <c r="D18" s="7" t="s">
        <v>44</v>
      </c>
      <c r="E18" s="15" t="s">
        <v>45</v>
      </c>
      <c r="F18" s="30"/>
      <c r="G18" s="30">
        <v>23.9</v>
      </c>
      <c r="H18" s="9">
        <f t="shared" si="0"/>
        <v>247.04999999999993</v>
      </c>
      <c r="I18" s="17"/>
    </row>
    <row r="19" spans="1:11" s="10" customFormat="1" ht="19.5" customHeight="1" x14ac:dyDescent="0.25">
      <c r="A19" s="11"/>
      <c r="B19" s="11"/>
      <c r="C19" s="14" t="s">
        <v>46</v>
      </c>
      <c r="D19" s="7" t="s">
        <v>44</v>
      </c>
      <c r="E19" s="15" t="s">
        <v>42</v>
      </c>
      <c r="F19" s="30"/>
      <c r="G19" s="30">
        <v>22.2</v>
      </c>
      <c r="H19" s="9">
        <f t="shared" si="0"/>
        <v>224.84999999999994</v>
      </c>
      <c r="I19" s="6"/>
    </row>
    <row r="20" spans="1:11" s="10" customFormat="1" ht="15.75" customHeight="1" x14ac:dyDescent="0.25">
      <c r="A20" s="11">
        <v>42759</v>
      </c>
      <c r="B20" s="11" t="s">
        <v>33</v>
      </c>
      <c r="C20" s="14" t="s">
        <v>47</v>
      </c>
      <c r="D20" s="7" t="s">
        <v>15</v>
      </c>
      <c r="E20" s="15" t="s">
        <v>16</v>
      </c>
      <c r="F20" s="13"/>
      <c r="G20" s="13">
        <v>49</v>
      </c>
      <c r="H20" s="9">
        <f t="shared" si="0"/>
        <v>175.84999999999994</v>
      </c>
      <c r="I20" s="17"/>
    </row>
    <row r="21" spans="1:11" s="10" customFormat="1" ht="16.5" customHeight="1" x14ac:dyDescent="0.25">
      <c r="A21" s="11">
        <v>42760</v>
      </c>
      <c r="B21" s="11" t="s">
        <v>34</v>
      </c>
      <c r="C21" s="14" t="s">
        <v>48</v>
      </c>
      <c r="D21" s="7" t="s">
        <v>26</v>
      </c>
      <c r="E21" s="15" t="s">
        <v>16</v>
      </c>
      <c r="F21" s="13"/>
      <c r="G21" s="13">
        <v>34.049999999999997</v>
      </c>
      <c r="H21" s="9">
        <f t="shared" si="0"/>
        <v>141.79999999999995</v>
      </c>
      <c r="I21" s="17"/>
    </row>
    <row r="22" spans="1:11" s="10" customFormat="1" ht="16.5" customHeight="1" x14ac:dyDescent="0.25">
      <c r="A22" s="11">
        <v>42761</v>
      </c>
      <c r="B22" s="11" t="s">
        <v>35</v>
      </c>
      <c r="C22" s="14" t="s">
        <v>25</v>
      </c>
      <c r="D22" s="7" t="s">
        <v>26</v>
      </c>
      <c r="E22" s="15" t="s">
        <v>27</v>
      </c>
      <c r="F22" s="30"/>
      <c r="G22" s="13">
        <v>78</v>
      </c>
      <c r="H22" s="9">
        <f t="shared" si="0"/>
        <v>63.799999999999955</v>
      </c>
      <c r="I22" s="17"/>
    </row>
    <row r="23" spans="1:11" s="10" customFormat="1" ht="16.5" customHeight="1" x14ac:dyDescent="0.25">
      <c r="A23" s="11"/>
      <c r="B23" s="11"/>
      <c r="C23" s="14"/>
      <c r="D23" s="7"/>
      <c r="E23" s="15"/>
      <c r="F23" s="13"/>
      <c r="G23" s="13"/>
      <c r="H23" s="9"/>
      <c r="I23" s="17"/>
    </row>
    <row r="24" spans="1:11" s="10" customFormat="1" ht="16.5" customHeight="1" x14ac:dyDescent="0.25">
      <c r="A24" s="11"/>
      <c r="B24" s="11"/>
      <c r="C24" s="14"/>
      <c r="D24" s="7"/>
      <c r="E24" s="15"/>
      <c r="F24" s="13"/>
      <c r="G24" s="13"/>
      <c r="H24" s="9"/>
      <c r="I24" s="17"/>
    </row>
    <row r="25" spans="1:11" s="10" customFormat="1" ht="16.5" customHeight="1" x14ac:dyDescent="0.25">
      <c r="A25" s="11"/>
      <c r="B25" s="11"/>
      <c r="C25" s="14"/>
      <c r="D25" s="7"/>
      <c r="E25" s="15"/>
      <c r="F25" s="13"/>
      <c r="G25" s="13"/>
      <c r="H25" s="18"/>
      <c r="I25" s="17"/>
    </row>
    <row r="26" spans="1:11" s="10" customFormat="1" ht="18" customHeight="1" x14ac:dyDescent="0.25">
      <c r="A26" s="11"/>
      <c r="B26" s="11"/>
      <c r="C26" s="6"/>
      <c r="D26" s="7"/>
      <c r="E26" s="12"/>
      <c r="F26" s="13"/>
      <c r="G26" s="13"/>
      <c r="H26" s="18"/>
      <c r="I26" s="17"/>
    </row>
    <row r="27" spans="1:11" s="10" customFormat="1" ht="17.25" customHeight="1" x14ac:dyDescent="0.25">
      <c r="A27" s="11"/>
      <c r="B27" s="11"/>
      <c r="C27" s="14"/>
      <c r="D27" s="7"/>
      <c r="E27" s="15"/>
      <c r="F27" s="13"/>
      <c r="G27" s="13"/>
      <c r="H27" s="18"/>
      <c r="I27" s="17"/>
      <c r="K27" s="16"/>
    </row>
    <row r="28" spans="1:11" s="10" customFormat="1" ht="16.5" customHeight="1" x14ac:dyDescent="0.25">
      <c r="A28" s="11"/>
      <c r="B28" s="11"/>
      <c r="C28" s="6"/>
      <c r="D28" s="7"/>
      <c r="E28" s="15"/>
      <c r="F28" s="13"/>
      <c r="G28" s="13"/>
      <c r="H28" s="18"/>
      <c r="I28" s="17"/>
    </row>
    <row r="29" spans="1:11" s="10" customFormat="1" ht="17.25" customHeight="1" x14ac:dyDescent="0.25">
      <c r="A29" s="11"/>
      <c r="B29" s="11"/>
      <c r="C29" s="14"/>
      <c r="D29" s="7"/>
      <c r="E29" s="15"/>
      <c r="F29" s="13"/>
      <c r="G29" s="13"/>
      <c r="H29" s="18"/>
      <c r="I29" s="6"/>
    </row>
    <row r="30" spans="1:11" s="10" customFormat="1" ht="16.5" customHeight="1" x14ac:dyDescent="0.25">
      <c r="A30" s="11"/>
      <c r="B30" s="11"/>
      <c r="C30" s="14"/>
      <c r="D30" s="19"/>
      <c r="E30" s="15"/>
      <c r="F30" s="13"/>
      <c r="G30" s="13"/>
      <c r="H30" s="18"/>
      <c r="I30" s="6"/>
    </row>
    <row r="31" spans="1:11" s="10" customFormat="1" ht="16.5" customHeight="1" x14ac:dyDescent="0.25">
      <c r="A31" s="11"/>
      <c r="B31" s="11"/>
      <c r="C31" s="6"/>
      <c r="D31" s="7"/>
      <c r="E31" s="12"/>
      <c r="F31" s="13"/>
      <c r="G31" s="13"/>
      <c r="H31" s="18"/>
      <c r="I31" s="6"/>
    </row>
    <row r="32" spans="1:11" s="10" customFormat="1" ht="16.5" customHeight="1" x14ac:dyDescent="0.25">
      <c r="A32" s="11"/>
      <c r="B32" s="11"/>
      <c r="C32" s="14"/>
      <c r="D32" s="7"/>
      <c r="E32" s="15"/>
      <c r="F32" s="13"/>
      <c r="G32" s="13"/>
      <c r="H32" s="18"/>
      <c r="I32" s="6"/>
    </row>
    <row r="33" spans="1:9" s="10" customFormat="1" ht="17.25" customHeight="1" x14ac:dyDescent="0.25">
      <c r="A33" s="11"/>
      <c r="B33" s="11"/>
      <c r="C33" s="14"/>
      <c r="D33" s="19"/>
      <c r="E33" s="12"/>
      <c r="F33" s="13"/>
      <c r="G33" s="13"/>
      <c r="H33" s="18"/>
      <c r="I33" s="6"/>
    </row>
    <row r="34" spans="1:9" s="10" customFormat="1" ht="15.75" customHeight="1" x14ac:dyDescent="0.25">
      <c r="A34" s="11"/>
      <c r="B34" s="11"/>
      <c r="C34" s="14"/>
      <c r="D34" s="7"/>
      <c r="E34" s="15"/>
      <c r="F34" s="13"/>
      <c r="G34" s="13"/>
      <c r="H34" s="18"/>
      <c r="I34" s="6"/>
    </row>
    <row r="35" spans="1:9" s="10" customFormat="1" ht="16.5" customHeight="1" x14ac:dyDescent="0.25">
      <c r="A35" s="11"/>
      <c r="B35" s="11"/>
      <c r="C35" s="14"/>
      <c r="D35" s="19"/>
      <c r="E35" s="15"/>
      <c r="F35" s="13"/>
      <c r="G35" s="13"/>
      <c r="H35" s="18"/>
      <c r="I35" s="6"/>
    </row>
    <row r="36" spans="1:9" s="10" customFormat="1" ht="16.5" customHeight="1" x14ac:dyDescent="0.25">
      <c r="A36" s="5"/>
      <c r="B36" s="5"/>
      <c r="C36" s="6"/>
      <c r="D36" s="7"/>
      <c r="E36" s="12"/>
      <c r="F36" s="8"/>
      <c r="G36" s="8"/>
      <c r="H36" s="9"/>
      <c r="I36" s="6"/>
    </row>
    <row r="37" spans="1:9" s="10" customFormat="1" ht="16.5" customHeight="1" x14ac:dyDescent="0.25">
      <c r="A37" s="5"/>
      <c r="B37" s="5"/>
      <c r="C37" s="6"/>
      <c r="D37" s="7"/>
      <c r="E37" s="6"/>
      <c r="F37" s="8"/>
      <c r="G37" s="8"/>
      <c r="H37" s="9"/>
      <c r="I37" s="6"/>
    </row>
    <row r="38" spans="1:9" s="24" customFormat="1" ht="16.5" customHeight="1" thickBot="1" x14ac:dyDescent="0.3">
      <c r="A38" s="20"/>
      <c r="B38" s="20"/>
      <c r="C38" s="21"/>
      <c r="D38" s="22"/>
      <c r="E38" s="21" t="s">
        <v>17</v>
      </c>
      <c r="F38" s="23"/>
      <c r="G38" s="23">
        <f>SUM(G9:G36)</f>
        <v>436.20000000000005</v>
      </c>
      <c r="H38" s="21"/>
      <c r="I38" s="21"/>
    </row>
    <row r="39" spans="1:9" s="25" customFormat="1" ht="12.75" x14ac:dyDescent="0.2"/>
    <row r="40" spans="1:9" x14ac:dyDescent="0.2">
      <c r="G40" s="26"/>
    </row>
    <row r="41" spans="1:9" x14ac:dyDescent="0.2">
      <c r="A41" s="27" t="s">
        <v>18</v>
      </c>
      <c r="B41" s="28"/>
      <c r="C41" s="28"/>
    </row>
    <row r="42" spans="1:9" x14ac:dyDescent="0.2">
      <c r="A42" s="28"/>
      <c r="B42" s="28"/>
      <c r="C42" s="29"/>
    </row>
    <row r="43" spans="1:9" x14ac:dyDescent="0.2">
      <c r="A43" s="28"/>
      <c r="B43" s="28"/>
      <c r="C43" s="28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K44"/>
  <sheetViews>
    <sheetView topLeftCell="A7" workbookViewId="0">
      <selection activeCell="H28" sqref="H28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2.5703125" style="1" customWidth="1"/>
    <col min="5" max="5" width="29.85546875" style="1" customWidth="1"/>
    <col min="6" max="6" width="12.140625" style="1" customWidth="1"/>
    <col min="7" max="7" width="12.42578125" style="1" customWidth="1"/>
    <col min="8" max="8" width="18" style="1" customWidth="1"/>
    <col min="9" max="9" width="25.85546875" style="1" customWidth="1"/>
    <col min="10" max="16384" width="9.140625" style="1"/>
  </cols>
  <sheetData>
    <row r="1" spans="1:11" ht="15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</row>
    <row r="2" spans="1:11" ht="15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</row>
    <row r="3" spans="1:11" ht="15" x14ac:dyDescent="0.25">
      <c r="A3" s="33" t="s">
        <v>2</v>
      </c>
      <c r="B3" s="33"/>
      <c r="C3" s="33"/>
      <c r="D3" s="33"/>
      <c r="E3" s="33"/>
      <c r="F3" s="33"/>
      <c r="G3" s="33"/>
      <c r="H3" s="33"/>
      <c r="I3" s="33"/>
    </row>
    <row r="4" spans="1:11" ht="15" x14ac:dyDescent="0.25">
      <c r="A4" s="33" t="s">
        <v>3</v>
      </c>
      <c r="B4" s="33"/>
      <c r="C4" s="33"/>
      <c r="D4" s="33"/>
      <c r="E4" s="33"/>
      <c r="F4" s="33"/>
      <c r="G4" s="33"/>
      <c r="H4" s="33"/>
      <c r="I4" s="33"/>
    </row>
    <row r="6" spans="1:11" ht="15" x14ac:dyDescent="0.25">
      <c r="A6" s="2" t="s">
        <v>291</v>
      </c>
      <c r="B6" s="2"/>
    </row>
    <row r="8" spans="1:11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11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8">
        <f>'Sept''17'!H24</f>
        <v>19.300000000000303</v>
      </c>
      <c r="I9" s="6"/>
    </row>
    <row r="10" spans="1:11" s="10" customFormat="1" ht="18" customHeight="1" x14ac:dyDescent="0.25">
      <c r="A10" s="5">
        <v>43009</v>
      </c>
      <c r="B10" s="11" t="s">
        <v>292</v>
      </c>
      <c r="C10" s="6" t="s">
        <v>14</v>
      </c>
      <c r="D10" s="7" t="s">
        <v>15</v>
      </c>
      <c r="E10" s="12" t="s">
        <v>16</v>
      </c>
      <c r="F10" s="13">
        <v>480.7</v>
      </c>
      <c r="G10" s="8"/>
      <c r="H10" s="8">
        <f>H9+F10-G10</f>
        <v>500.00000000000028</v>
      </c>
      <c r="I10" s="6"/>
    </row>
    <row r="11" spans="1:11" s="10" customFormat="1" ht="17.25" customHeight="1" x14ac:dyDescent="0.25">
      <c r="A11" s="5">
        <v>43009</v>
      </c>
      <c r="B11" s="11" t="s">
        <v>296</v>
      </c>
      <c r="C11" s="6" t="s">
        <v>241</v>
      </c>
      <c r="D11" s="7" t="s">
        <v>26</v>
      </c>
      <c r="E11" s="12" t="s">
        <v>297</v>
      </c>
      <c r="F11" s="13"/>
      <c r="G11" s="8">
        <v>40</v>
      </c>
      <c r="H11" s="8">
        <f t="shared" ref="H11:H28" si="0">H10+F11-G11</f>
        <v>460.00000000000028</v>
      </c>
      <c r="I11" s="6"/>
      <c r="K11" s="16"/>
    </row>
    <row r="12" spans="1:11" s="10" customFormat="1" ht="17.25" customHeight="1" x14ac:dyDescent="0.25">
      <c r="A12" s="5">
        <v>43010</v>
      </c>
      <c r="B12" s="11" t="s">
        <v>298</v>
      </c>
      <c r="C12" s="6" t="s">
        <v>299</v>
      </c>
      <c r="D12" s="7" t="s">
        <v>15</v>
      </c>
      <c r="E12" s="12" t="s">
        <v>16</v>
      </c>
      <c r="F12" s="13"/>
      <c r="G12" s="8">
        <v>6.35</v>
      </c>
      <c r="H12" s="8">
        <f t="shared" si="0"/>
        <v>453.65000000000026</v>
      </c>
      <c r="I12" s="6"/>
      <c r="K12" s="16"/>
    </row>
    <row r="13" spans="1:11" s="10" customFormat="1" ht="17.25" customHeight="1" x14ac:dyDescent="0.25">
      <c r="A13" s="5">
        <v>43012</v>
      </c>
      <c r="B13" s="11" t="s">
        <v>300</v>
      </c>
      <c r="C13" s="6" t="s">
        <v>301</v>
      </c>
      <c r="D13" s="7" t="s">
        <v>44</v>
      </c>
      <c r="E13" s="12" t="s">
        <v>16</v>
      </c>
      <c r="F13" s="13"/>
      <c r="G13" s="8">
        <v>36.549999999999997</v>
      </c>
      <c r="H13" s="8">
        <f t="shared" si="0"/>
        <v>417.10000000000025</v>
      </c>
      <c r="I13" s="6"/>
      <c r="K13" s="16"/>
    </row>
    <row r="14" spans="1:11" s="10" customFormat="1" ht="17.25" customHeight="1" x14ac:dyDescent="0.25">
      <c r="A14" s="5">
        <v>43012</v>
      </c>
      <c r="B14" s="11" t="s">
        <v>302</v>
      </c>
      <c r="C14" s="6" t="s">
        <v>303</v>
      </c>
      <c r="D14" s="7" t="s">
        <v>44</v>
      </c>
      <c r="E14" s="12" t="s">
        <v>16</v>
      </c>
      <c r="F14" s="13"/>
      <c r="G14" s="8">
        <v>60</v>
      </c>
      <c r="H14" s="8">
        <f t="shared" si="0"/>
        <v>357.10000000000025</v>
      </c>
      <c r="I14" s="6"/>
      <c r="K14" s="16"/>
    </row>
    <row r="15" spans="1:11" s="10" customFormat="1" ht="17.25" customHeight="1" x14ac:dyDescent="0.25">
      <c r="A15" s="5">
        <v>43012</v>
      </c>
      <c r="B15" s="11" t="s">
        <v>304</v>
      </c>
      <c r="C15" s="6" t="s">
        <v>308</v>
      </c>
      <c r="D15" s="7" t="s">
        <v>309</v>
      </c>
      <c r="E15" s="12" t="s">
        <v>310</v>
      </c>
      <c r="F15" s="13"/>
      <c r="G15" s="8">
        <v>10</v>
      </c>
      <c r="H15" s="8">
        <f t="shared" si="0"/>
        <v>347.10000000000025</v>
      </c>
      <c r="I15" s="6"/>
      <c r="K15" s="16"/>
    </row>
    <row r="16" spans="1:11" s="10" customFormat="1" ht="17.25" customHeight="1" x14ac:dyDescent="0.25">
      <c r="A16" s="5">
        <v>43012</v>
      </c>
      <c r="B16" s="11" t="s">
        <v>305</v>
      </c>
      <c r="C16" s="6" t="s">
        <v>311</v>
      </c>
      <c r="D16" s="7" t="s">
        <v>44</v>
      </c>
      <c r="E16" s="12" t="s">
        <v>312</v>
      </c>
      <c r="F16" s="13"/>
      <c r="G16" s="8">
        <v>56.35</v>
      </c>
      <c r="H16" s="8">
        <f t="shared" si="0"/>
        <v>290.75000000000023</v>
      </c>
      <c r="I16" s="6"/>
      <c r="K16" s="16"/>
    </row>
    <row r="17" spans="1:9" s="10" customFormat="1" ht="17.25" customHeight="1" x14ac:dyDescent="0.25">
      <c r="A17" s="5">
        <v>43013</v>
      </c>
      <c r="B17" s="11" t="s">
        <v>307</v>
      </c>
      <c r="C17" s="14" t="s">
        <v>293</v>
      </c>
      <c r="D17" s="7" t="s">
        <v>294</v>
      </c>
      <c r="E17" s="15" t="s">
        <v>295</v>
      </c>
      <c r="F17" s="13">
        <v>50</v>
      </c>
      <c r="G17" s="13"/>
      <c r="H17" s="8">
        <f t="shared" si="0"/>
        <v>340.75000000000023</v>
      </c>
      <c r="I17" s="6"/>
    </row>
    <row r="18" spans="1:9" s="10" customFormat="1" ht="18.75" customHeight="1" x14ac:dyDescent="0.25">
      <c r="A18" s="11">
        <v>43014</v>
      </c>
      <c r="B18" s="11" t="s">
        <v>306</v>
      </c>
      <c r="C18" s="14" t="s">
        <v>323</v>
      </c>
      <c r="D18" s="7" t="s">
        <v>26</v>
      </c>
      <c r="E18" s="15" t="s">
        <v>324</v>
      </c>
      <c r="F18" s="13"/>
      <c r="G18" s="13">
        <v>7.15</v>
      </c>
      <c r="H18" s="8">
        <f t="shared" si="0"/>
        <v>333.60000000000025</v>
      </c>
      <c r="I18" s="6"/>
    </row>
    <row r="19" spans="1:9" s="10" customFormat="1" ht="16.5" customHeight="1" x14ac:dyDescent="0.25">
      <c r="A19" s="11">
        <v>43016</v>
      </c>
      <c r="B19" s="11" t="s">
        <v>313</v>
      </c>
      <c r="C19" s="6" t="s">
        <v>25</v>
      </c>
      <c r="D19" s="7" t="s">
        <v>188</v>
      </c>
      <c r="E19" s="15" t="s">
        <v>27</v>
      </c>
      <c r="F19" s="13"/>
      <c r="G19" s="13">
        <v>50</v>
      </c>
      <c r="H19" s="8">
        <f t="shared" si="0"/>
        <v>283.60000000000025</v>
      </c>
      <c r="I19" s="6"/>
    </row>
    <row r="20" spans="1:9" s="10" customFormat="1" ht="18" customHeight="1" x14ac:dyDescent="0.25">
      <c r="A20" s="11">
        <v>43021</v>
      </c>
      <c r="B20" s="11" t="s">
        <v>314</v>
      </c>
      <c r="C20" s="14" t="s">
        <v>325</v>
      </c>
      <c r="D20" s="7" t="s">
        <v>279</v>
      </c>
      <c r="E20" s="15" t="s">
        <v>326</v>
      </c>
      <c r="F20" s="13"/>
      <c r="G20" s="13">
        <v>7.2</v>
      </c>
      <c r="H20" s="8">
        <f t="shared" si="0"/>
        <v>276.40000000000026</v>
      </c>
      <c r="I20" s="6"/>
    </row>
    <row r="21" spans="1:9" s="10" customFormat="1" ht="17.25" customHeight="1" x14ac:dyDescent="0.25">
      <c r="A21" s="11">
        <v>43024</v>
      </c>
      <c r="B21" s="11" t="s">
        <v>315</v>
      </c>
      <c r="C21" s="14" t="s">
        <v>327</v>
      </c>
      <c r="D21" s="7" t="s">
        <v>188</v>
      </c>
      <c r="E21" s="15" t="s">
        <v>328</v>
      </c>
      <c r="F21" s="13"/>
      <c r="G21" s="13">
        <v>7.15</v>
      </c>
      <c r="H21" s="8">
        <f t="shared" si="0"/>
        <v>269.25000000000028</v>
      </c>
      <c r="I21" s="6"/>
    </row>
    <row r="22" spans="1:9" s="10" customFormat="1" ht="16.5" customHeight="1" x14ac:dyDescent="0.25">
      <c r="A22" s="11">
        <v>43026</v>
      </c>
      <c r="B22" s="11" t="s">
        <v>316</v>
      </c>
      <c r="C22" s="15" t="s">
        <v>329</v>
      </c>
      <c r="D22" s="7" t="s">
        <v>188</v>
      </c>
      <c r="E22" s="15" t="s">
        <v>16</v>
      </c>
      <c r="F22" s="13"/>
      <c r="G22" s="13">
        <v>28.9</v>
      </c>
      <c r="H22" s="8">
        <f t="shared" si="0"/>
        <v>240.35000000000028</v>
      </c>
      <c r="I22" s="6"/>
    </row>
    <row r="23" spans="1:9" s="10" customFormat="1" ht="18.75" customHeight="1" x14ac:dyDescent="0.25">
      <c r="A23" s="11">
        <v>43025</v>
      </c>
      <c r="B23" s="11" t="s">
        <v>317</v>
      </c>
      <c r="C23" s="6" t="s">
        <v>25</v>
      </c>
      <c r="D23" s="7" t="s">
        <v>188</v>
      </c>
      <c r="E23" s="15" t="s">
        <v>27</v>
      </c>
      <c r="F23" s="13"/>
      <c r="G23" s="13">
        <v>50</v>
      </c>
      <c r="H23" s="8">
        <f>H22+F23-G23</f>
        <v>190.35000000000028</v>
      </c>
      <c r="I23" s="17"/>
    </row>
    <row r="24" spans="1:9" s="10" customFormat="1" ht="17.25" customHeight="1" x14ac:dyDescent="0.25">
      <c r="A24" s="11">
        <v>43031</v>
      </c>
      <c r="B24" s="11" t="s">
        <v>318</v>
      </c>
      <c r="C24" s="6" t="s">
        <v>25</v>
      </c>
      <c r="D24" s="7" t="s">
        <v>188</v>
      </c>
      <c r="E24" s="15" t="s">
        <v>27</v>
      </c>
      <c r="F24" s="13"/>
      <c r="G24" s="13">
        <v>50</v>
      </c>
      <c r="H24" s="8">
        <f t="shared" si="0"/>
        <v>140.35000000000028</v>
      </c>
      <c r="I24" s="17"/>
    </row>
    <row r="25" spans="1:9" s="10" customFormat="1" ht="19.5" customHeight="1" x14ac:dyDescent="0.25">
      <c r="A25" s="11">
        <v>43033</v>
      </c>
      <c r="B25" s="11" t="s">
        <v>319</v>
      </c>
      <c r="C25" s="14" t="s">
        <v>330</v>
      </c>
      <c r="D25" s="7" t="s">
        <v>331</v>
      </c>
      <c r="E25" s="15" t="s">
        <v>16</v>
      </c>
      <c r="F25" s="13"/>
      <c r="G25" s="13">
        <v>15.9</v>
      </c>
      <c r="H25" s="8">
        <f t="shared" si="0"/>
        <v>124.45000000000027</v>
      </c>
      <c r="I25" s="6"/>
    </row>
    <row r="26" spans="1:9" s="10" customFormat="1" ht="15.75" customHeight="1" x14ac:dyDescent="0.25">
      <c r="A26" s="11">
        <v>43034</v>
      </c>
      <c r="B26" s="11" t="s">
        <v>320</v>
      </c>
      <c r="C26" s="14" t="s">
        <v>323</v>
      </c>
      <c r="D26" s="7" t="s">
        <v>188</v>
      </c>
      <c r="E26" s="15" t="s">
        <v>332</v>
      </c>
      <c r="F26" s="13"/>
      <c r="G26" s="13">
        <v>7.15</v>
      </c>
      <c r="H26" s="8">
        <f t="shared" si="0"/>
        <v>117.30000000000027</v>
      </c>
      <c r="I26" s="17"/>
    </row>
    <row r="27" spans="1:9" s="10" customFormat="1" ht="16.5" customHeight="1" x14ac:dyDescent="0.25">
      <c r="A27" s="11">
        <v>43039</v>
      </c>
      <c r="B27" s="11" t="s">
        <v>321</v>
      </c>
      <c r="C27" s="6" t="s">
        <v>25</v>
      </c>
      <c r="D27" s="7" t="s">
        <v>188</v>
      </c>
      <c r="E27" s="15" t="s">
        <v>27</v>
      </c>
      <c r="F27" s="30"/>
      <c r="G27" s="13">
        <v>50</v>
      </c>
      <c r="H27" s="8">
        <f t="shared" si="0"/>
        <v>67.300000000000267</v>
      </c>
      <c r="I27" s="17"/>
    </row>
    <row r="28" spans="1:9" s="10" customFormat="1" ht="16.5" customHeight="1" x14ac:dyDescent="0.25">
      <c r="A28" s="11">
        <v>43039</v>
      </c>
      <c r="B28" s="11" t="s">
        <v>322</v>
      </c>
      <c r="C28" s="6" t="s">
        <v>333</v>
      </c>
      <c r="D28" s="7" t="s">
        <v>188</v>
      </c>
      <c r="E28" s="15" t="s">
        <v>16</v>
      </c>
      <c r="F28" s="30"/>
      <c r="G28" s="13">
        <v>4.6500000000000004</v>
      </c>
      <c r="H28" s="8">
        <f t="shared" si="0"/>
        <v>62.650000000000269</v>
      </c>
      <c r="I28" s="17"/>
    </row>
    <row r="29" spans="1:9" s="10" customFormat="1" ht="16.5" customHeight="1" x14ac:dyDescent="0.25">
      <c r="A29" s="11"/>
      <c r="B29" s="11"/>
      <c r="C29" s="6"/>
      <c r="D29" s="7"/>
      <c r="E29" s="12"/>
      <c r="F29" s="13"/>
      <c r="G29" s="13"/>
      <c r="H29" s="8"/>
      <c r="I29" s="17"/>
    </row>
    <row r="30" spans="1:9" s="10" customFormat="1" ht="17.25" customHeight="1" x14ac:dyDescent="0.25">
      <c r="A30" s="11"/>
      <c r="B30" s="11"/>
      <c r="C30" s="14"/>
      <c r="D30" s="7"/>
      <c r="E30" s="15"/>
      <c r="F30" s="13"/>
      <c r="G30" s="13"/>
      <c r="H30" s="8"/>
      <c r="I30" s="6"/>
    </row>
    <row r="31" spans="1:9" s="10" customFormat="1" ht="16.5" customHeight="1" x14ac:dyDescent="0.25">
      <c r="A31" s="11"/>
      <c r="B31" s="11"/>
      <c r="C31" s="14"/>
      <c r="D31" s="19"/>
      <c r="E31" s="15"/>
      <c r="F31" s="13"/>
      <c r="G31" s="13"/>
      <c r="H31" s="8"/>
      <c r="I31" s="6"/>
    </row>
    <row r="32" spans="1:9" s="10" customFormat="1" ht="16.5" customHeight="1" x14ac:dyDescent="0.25">
      <c r="A32" s="11"/>
      <c r="B32" s="11"/>
      <c r="C32" s="6"/>
      <c r="D32" s="7"/>
      <c r="E32" s="12"/>
      <c r="F32" s="13"/>
      <c r="G32" s="13"/>
      <c r="H32" s="8"/>
      <c r="I32" s="6"/>
    </row>
    <row r="33" spans="1:9" s="10" customFormat="1" ht="16.5" customHeight="1" x14ac:dyDescent="0.25">
      <c r="A33" s="11"/>
      <c r="B33" s="11"/>
      <c r="C33" s="14"/>
      <c r="D33" s="7"/>
      <c r="E33" s="15"/>
      <c r="F33" s="13"/>
      <c r="G33" s="13"/>
      <c r="H33" s="8"/>
      <c r="I33" s="6"/>
    </row>
    <row r="34" spans="1:9" s="10" customFormat="1" ht="17.25" customHeight="1" x14ac:dyDescent="0.25">
      <c r="A34" s="11"/>
      <c r="B34" s="11"/>
      <c r="C34" s="14"/>
      <c r="D34" s="19"/>
      <c r="E34" s="12"/>
      <c r="F34" s="13"/>
      <c r="G34" s="13"/>
      <c r="H34" s="8"/>
      <c r="I34" s="6"/>
    </row>
    <row r="35" spans="1:9" s="10" customFormat="1" ht="15.75" customHeight="1" x14ac:dyDescent="0.25">
      <c r="A35" s="11"/>
      <c r="B35" s="11"/>
      <c r="C35" s="14"/>
      <c r="D35" s="7"/>
      <c r="E35" s="15"/>
      <c r="F35" s="13"/>
      <c r="G35" s="13"/>
      <c r="H35" s="8"/>
      <c r="I35" s="6"/>
    </row>
    <row r="36" spans="1:9" s="10" customFormat="1" ht="12.75" x14ac:dyDescent="0.25">
      <c r="A36" s="11"/>
      <c r="B36" s="11"/>
      <c r="C36" s="14"/>
      <c r="D36" s="19"/>
      <c r="E36" s="15"/>
      <c r="F36" s="13"/>
      <c r="G36" s="32"/>
      <c r="H36" s="8"/>
      <c r="I36" s="6"/>
    </row>
    <row r="37" spans="1:9" s="10" customFormat="1" ht="16.5" customHeight="1" x14ac:dyDescent="0.25">
      <c r="A37" s="5"/>
      <c r="B37" s="5"/>
      <c r="C37" s="6"/>
      <c r="D37" s="7"/>
      <c r="E37" s="12"/>
      <c r="F37" s="8"/>
      <c r="G37" s="8"/>
      <c r="H37" s="8"/>
      <c r="I37" s="6"/>
    </row>
    <row r="38" spans="1:9" s="10" customFormat="1" ht="16.5" customHeight="1" x14ac:dyDescent="0.25">
      <c r="A38" s="5"/>
      <c r="B38" s="5"/>
      <c r="C38" s="6"/>
      <c r="D38" s="7"/>
      <c r="E38" s="6"/>
      <c r="F38" s="8"/>
      <c r="G38" s="8"/>
      <c r="H38" s="9"/>
      <c r="I38" s="6"/>
    </row>
    <row r="39" spans="1:9" s="24" customFormat="1" ht="16.5" customHeight="1" thickBot="1" x14ac:dyDescent="0.3">
      <c r="A39" s="20"/>
      <c r="B39" s="20"/>
      <c r="C39" s="21"/>
      <c r="D39" s="22"/>
      <c r="E39" s="21" t="s">
        <v>17</v>
      </c>
      <c r="F39" s="23"/>
      <c r="G39" s="23">
        <f>SUM(G9:G37)</f>
        <v>487.34999999999985</v>
      </c>
      <c r="H39" s="21"/>
      <c r="I39" s="21"/>
    </row>
    <row r="40" spans="1:9" s="25" customFormat="1" ht="12.75" x14ac:dyDescent="0.2"/>
    <row r="41" spans="1:9" x14ac:dyDescent="0.2">
      <c r="G41" s="26"/>
    </row>
    <row r="42" spans="1:9" x14ac:dyDescent="0.2">
      <c r="A42" s="27" t="s">
        <v>18</v>
      </c>
      <c r="B42" s="28"/>
      <c r="C42" s="28"/>
    </row>
    <row r="43" spans="1:9" x14ac:dyDescent="0.2">
      <c r="A43" s="28"/>
      <c r="B43" s="28"/>
      <c r="C43" s="29"/>
    </row>
    <row r="44" spans="1:9" x14ac:dyDescent="0.2">
      <c r="A44" s="28"/>
      <c r="B44" s="28"/>
      <c r="C44" s="28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34"/>
  <sheetViews>
    <sheetView view="pageBreakPreview" topLeftCell="B9" zoomScaleNormal="100" zoomScaleSheetLayoutView="100" workbookViewId="0">
      <selection activeCell="F24" sqref="F24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2.5703125" style="1" customWidth="1"/>
    <col min="5" max="5" width="29.85546875" style="1" customWidth="1"/>
    <col min="6" max="6" width="12.140625" style="1" customWidth="1"/>
    <col min="7" max="7" width="12.42578125" style="1" customWidth="1"/>
    <col min="8" max="8" width="18" style="1" customWidth="1"/>
    <col min="9" max="9" width="25.85546875" style="1" customWidth="1"/>
    <col min="10" max="16384" width="9.140625" style="1"/>
  </cols>
  <sheetData>
    <row r="1" spans="1:11" ht="15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</row>
    <row r="2" spans="1:11" ht="15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</row>
    <row r="3" spans="1:11" ht="15" x14ac:dyDescent="0.25">
      <c r="A3" s="33" t="s">
        <v>2</v>
      </c>
      <c r="B3" s="33"/>
      <c r="C3" s="33"/>
      <c r="D3" s="33"/>
      <c r="E3" s="33"/>
      <c r="F3" s="33"/>
      <c r="G3" s="33"/>
      <c r="H3" s="33"/>
      <c r="I3" s="33"/>
    </row>
    <row r="4" spans="1:11" ht="15" x14ac:dyDescent="0.25">
      <c r="A4" s="33" t="s">
        <v>3</v>
      </c>
      <c r="B4" s="33"/>
      <c r="C4" s="33"/>
      <c r="D4" s="33"/>
      <c r="E4" s="33"/>
      <c r="F4" s="33"/>
      <c r="G4" s="33"/>
      <c r="H4" s="33"/>
      <c r="I4" s="33"/>
    </row>
    <row r="6" spans="1:11" ht="15" x14ac:dyDescent="0.25">
      <c r="A6" s="2" t="s">
        <v>371</v>
      </c>
      <c r="B6" s="2"/>
    </row>
    <row r="8" spans="1:11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11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8">
        <f>'Oct''17'!H28</f>
        <v>62.650000000000269</v>
      </c>
      <c r="I9" s="6"/>
    </row>
    <row r="10" spans="1:11" s="10" customFormat="1" ht="18" customHeight="1" x14ac:dyDescent="0.25">
      <c r="A10" s="5">
        <v>43040</v>
      </c>
      <c r="B10" s="11" t="s">
        <v>334</v>
      </c>
      <c r="C10" s="6" t="s">
        <v>14</v>
      </c>
      <c r="D10" s="7" t="s">
        <v>15</v>
      </c>
      <c r="E10" s="12" t="s">
        <v>16</v>
      </c>
      <c r="F10" s="13">
        <v>437.35</v>
      </c>
      <c r="G10" s="8"/>
      <c r="H10" s="8">
        <f>H9+F10-G10</f>
        <v>500.00000000000028</v>
      </c>
      <c r="I10" s="6"/>
    </row>
    <row r="11" spans="1:11" s="10" customFormat="1" ht="17.25" customHeight="1" x14ac:dyDescent="0.25">
      <c r="A11" s="5">
        <v>43041</v>
      </c>
      <c r="B11" s="11" t="s">
        <v>335</v>
      </c>
      <c r="C11" s="6" t="s">
        <v>350</v>
      </c>
      <c r="D11" s="7" t="s">
        <v>188</v>
      </c>
      <c r="E11" s="12" t="s">
        <v>16</v>
      </c>
      <c r="F11" s="13"/>
      <c r="G11" s="8">
        <v>23.8</v>
      </c>
      <c r="H11" s="8">
        <f t="shared" ref="H11:H24" si="0">H10+F11-G11</f>
        <v>476.20000000000027</v>
      </c>
      <c r="I11" s="6"/>
      <c r="K11" s="16"/>
    </row>
    <row r="12" spans="1:11" s="10" customFormat="1" ht="17.25" customHeight="1" x14ac:dyDescent="0.25">
      <c r="A12" s="5">
        <v>43042</v>
      </c>
      <c r="B12" s="11" t="s">
        <v>336</v>
      </c>
      <c r="C12" s="6" t="s">
        <v>365</v>
      </c>
      <c r="D12" s="7" t="s">
        <v>188</v>
      </c>
      <c r="E12" s="12" t="s">
        <v>351</v>
      </c>
      <c r="F12" s="13"/>
      <c r="G12" s="8">
        <v>7.15</v>
      </c>
      <c r="H12" s="8">
        <f t="shared" si="0"/>
        <v>469.0500000000003</v>
      </c>
      <c r="I12" s="6"/>
      <c r="K12" s="16"/>
    </row>
    <row r="13" spans="1:11" s="10" customFormat="1" ht="17.25" customHeight="1" x14ac:dyDescent="0.25">
      <c r="A13" s="5">
        <v>43042</v>
      </c>
      <c r="B13" s="11" t="s">
        <v>337</v>
      </c>
      <c r="C13" s="6" t="s">
        <v>352</v>
      </c>
      <c r="D13" s="7" t="s">
        <v>188</v>
      </c>
      <c r="E13" s="12" t="s">
        <v>353</v>
      </c>
      <c r="F13" s="13"/>
      <c r="G13" s="8">
        <v>24.4</v>
      </c>
      <c r="H13" s="8">
        <f t="shared" si="0"/>
        <v>444.65000000000032</v>
      </c>
      <c r="I13" s="6"/>
      <c r="K13" s="16"/>
    </row>
    <row r="14" spans="1:11" s="10" customFormat="1" ht="17.25" customHeight="1" x14ac:dyDescent="0.25">
      <c r="A14" s="5">
        <v>43042</v>
      </c>
      <c r="B14" s="11" t="s">
        <v>338</v>
      </c>
      <c r="C14" s="6" t="s">
        <v>354</v>
      </c>
      <c r="D14" s="7" t="s">
        <v>188</v>
      </c>
      <c r="E14" s="12" t="s">
        <v>355</v>
      </c>
      <c r="F14" s="13"/>
      <c r="G14" s="8">
        <v>95.4</v>
      </c>
      <c r="H14" s="8">
        <f t="shared" si="0"/>
        <v>349.25000000000034</v>
      </c>
      <c r="I14" s="6"/>
      <c r="K14" s="16"/>
    </row>
    <row r="15" spans="1:11" s="10" customFormat="1" ht="17.25" customHeight="1" x14ac:dyDescent="0.25">
      <c r="A15" s="5">
        <v>43042</v>
      </c>
      <c r="B15" s="11" t="s">
        <v>339</v>
      </c>
      <c r="C15" s="6" t="s">
        <v>25</v>
      </c>
      <c r="D15" s="7" t="s">
        <v>188</v>
      </c>
      <c r="E15" s="15" t="s">
        <v>27</v>
      </c>
      <c r="F15" s="13"/>
      <c r="G15" s="8">
        <v>50</v>
      </c>
      <c r="H15" s="8">
        <f t="shared" si="0"/>
        <v>299.25000000000034</v>
      </c>
      <c r="I15" s="6"/>
      <c r="K15" s="16"/>
    </row>
    <row r="16" spans="1:11" s="10" customFormat="1" ht="17.25" customHeight="1" x14ac:dyDescent="0.25">
      <c r="A16" s="5">
        <v>43043</v>
      </c>
      <c r="B16" s="11" t="s">
        <v>340</v>
      </c>
      <c r="C16" s="6" t="s">
        <v>356</v>
      </c>
      <c r="D16" s="7" t="s">
        <v>188</v>
      </c>
      <c r="E16" s="12" t="s">
        <v>357</v>
      </c>
      <c r="F16" s="13"/>
      <c r="G16" s="8">
        <v>40</v>
      </c>
      <c r="H16" s="8">
        <f>H15+F16-G16</f>
        <v>259.25000000000034</v>
      </c>
      <c r="I16" s="6"/>
      <c r="K16" s="16"/>
    </row>
    <row r="17" spans="1:9" s="10" customFormat="1" ht="17.25" customHeight="1" x14ac:dyDescent="0.25">
      <c r="A17" s="5">
        <v>43049</v>
      </c>
      <c r="B17" s="11" t="s">
        <v>341</v>
      </c>
      <c r="C17" s="14" t="s">
        <v>358</v>
      </c>
      <c r="D17" s="7" t="s">
        <v>359</v>
      </c>
      <c r="E17" s="15" t="s">
        <v>360</v>
      </c>
      <c r="F17" s="13"/>
      <c r="G17" s="13">
        <v>40</v>
      </c>
      <c r="H17" s="8">
        <f>H16+F17-G17</f>
        <v>219.25000000000034</v>
      </c>
      <c r="I17" s="6"/>
    </row>
    <row r="18" spans="1:9" s="10" customFormat="1" ht="18.75" customHeight="1" x14ac:dyDescent="0.25">
      <c r="A18" s="11">
        <v>43059</v>
      </c>
      <c r="B18" s="11" t="s">
        <v>342</v>
      </c>
      <c r="C18" s="6" t="s">
        <v>25</v>
      </c>
      <c r="D18" s="7" t="s">
        <v>188</v>
      </c>
      <c r="E18" s="15" t="s">
        <v>27</v>
      </c>
      <c r="F18" s="13"/>
      <c r="G18" s="13">
        <v>50</v>
      </c>
      <c r="H18" s="8">
        <f t="shared" si="0"/>
        <v>169.25000000000034</v>
      </c>
      <c r="I18" s="6"/>
    </row>
    <row r="19" spans="1:9" s="10" customFormat="1" ht="16.5" customHeight="1" x14ac:dyDescent="0.25">
      <c r="A19" s="11">
        <v>43059</v>
      </c>
      <c r="B19" s="11" t="s">
        <v>343</v>
      </c>
      <c r="C19" s="6" t="s">
        <v>361</v>
      </c>
      <c r="D19" s="7" t="s">
        <v>235</v>
      </c>
      <c r="E19" s="15" t="s">
        <v>16</v>
      </c>
      <c r="F19" s="13"/>
      <c r="G19" s="13">
        <v>40.700000000000003</v>
      </c>
      <c r="H19" s="8">
        <f t="shared" si="0"/>
        <v>128.55000000000035</v>
      </c>
      <c r="I19" s="6"/>
    </row>
    <row r="20" spans="1:9" s="10" customFormat="1" ht="18" customHeight="1" x14ac:dyDescent="0.25">
      <c r="A20" s="11">
        <v>43060</v>
      </c>
      <c r="B20" s="11" t="s">
        <v>344</v>
      </c>
      <c r="C20" s="14" t="s">
        <v>362</v>
      </c>
      <c r="D20" s="7" t="s">
        <v>188</v>
      </c>
      <c r="E20" s="15" t="s">
        <v>363</v>
      </c>
      <c r="F20" s="13"/>
      <c r="G20" s="13">
        <v>7.15</v>
      </c>
      <c r="H20" s="8">
        <f t="shared" si="0"/>
        <v>121.40000000000035</v>
      </c>
      <c r="I20" s="6"/>
    </row>
    <row r="21" spans="1:9" s="10" customFormat="1" ht="17.25" customHeight="1" x14ac:dyDescent="0.25">
      <c r="A21" s="11">
        <v>43060</v>
      </c>
      <c r="B21" s="11" t="s">
        <v>345</v>
      </c>
      <c r="C21" s="14" t="s">
        <v>364</v>
      </c>
      <c r="D21" s="7" t="s">
        <v>44</v>
      </c>
      <c r="E21" s="15" t="s">
        <v>16</v>
      </c>
      <c r="F21" s="13"/>
      <c r="G21" s="13">
        <v>2.5499999999999998</v>
      </c>
      <c r="H21" s="8">
        <f t="shared" si="0"/>
        <v>118.85000000000035</v>
      </c>
      <c r="I21" s="6"/>
    </row>
    <row r="22" spans="1:9" s="10" customFormat="1" ht="16.5" customHeight="1" x14ac:dyDescent="0.25">
      <c r="A22" s="11">
        <v>43060</v>
      </c>
      <c r="B22" s="11" t="s">
        <v>346</v>
      </c>
      <c r="C22" s="15" t="s">
        <v>365</v>
      </c>
      <c r="D22" s="7" t="s">
        <v>188</v>
      </c>
      <c r="E22" s="15" t="s">
        <v>366</v>
      </c>
      <c r="F22" s="13"/>
      <c r="G22" s="13">
        <v>7.15</v>
      </c>
      <c r="H22" s="8">
        <f t="shared" si="0"/>
        <v>111.70000000000034</v>
      </c>
      <c r="I22" s="6"/>
    </row>
    <row r="23" spans="1:9" s="10" customFormat="1" ht="18.75" customHeight="1" x14ac:dyDescent="0.25">
      <c r="A23" s="11">
        <v>43067</v>
      </c>
      <c r="B23" s="11" t="s">
        <v>347</v>
      </c>
      <c r="C23" s="6" t="s">
        <v>25</v>
      </c>
      <c r="D23" s="7" t="s">
        <v>188</v>
      </c>
      <c r="E23" s="15" t="s">
        <v>27</v>
      </c>
      <c r="F23" s="13"/>
      <c r="G23" s="13">
        <v>50</v>
      </c>
      <c r="H23" s="8">
        <f t="shared" si="0"/>
        <v>61.700000000000344</v>
      </c>
      <c r="I23" s="17"/>
    </row>
    <row r="24" spans="1:9" s="10" customFormat="1" ht="17.25" customHeight="1" x14ac:dyDescent="0.25">
      <c r="A24" s="11">
        <v>43069</v>
      </c>
      <c r="B24" s="11" t="s">
        <v>348</v>
      </c>
      <c r="C24" s="6" t="s">
        <v>367</v>
      </c>
      <c r="D24" s="7" t="s">
        <v>368</v>
      </c>
      <c r="E24" s="15" t="s">
        <v>369</v>
      </c>
      <c r="F24" s="13"/>
      <c r="G24" s="13">
        <v>7.15</v>
      </c>
      <c r="H24" s="8">
        <f t="shared" si="0"/>
        <v>54.550000000000345</v>
      </c>
      <c r="I24" s="17"/>
    </row>
    <row r="25" spans="1:9" s="10" customFormat="1" ht="15.75" customHeight="1" x14ac:dyDescent="0.25">
      <c r="A25" s="11"/>
      <c r="B25" s="11"/>
      <c r="C25" s="14"/>
      <c r="D25" s="7"/>
      <c r="E25" s="15"/>
      <c r="F25" s="13"/>
      <c r="G25" s="13"/>
      <c r="H25" s="8"/>
      <c r="I25" s="6"/>
    </row>
    <row r="26" spans="1:9" s="10" customFormat="1" ht="12.75" x14ac:dyDescent="0.25">
      <c r="A26" s="11"/>
      <c r="B26" s="11"/>
      <c r="C26" s="14"/>
      <c r="D26" s="19"/>
      <c r="E26" s="15"/>
      <c r="F26" s="13"/>
      <c r="G26" s="32"/>
      <c r="H26" s="8"/>
      <c r="I26" s="6"/>
    </row>
    <row r="27" spans="1:9" s="10" customFormat="1" ht="16.5" customHeight="1" x14ac:dyDescent="0.25">
      <c r="A27" s="5"/>
      <c r="B27" s="5"/>
      <c r="C27" s="6"/>
      <c r="D27" s="7"/>
      <c r="E27" s="12"/>
      <c r="F27" s="8"/>
      <c r="G27" s="8"/>
      <c r="H27" s="8"/>
      <c r="I27" s="6"/>
    </row>
    <row r="28" spans="1:9" s="10" customFormat="1" ht="16.5" customHeight="1" x14ac:dyDescent="0.25">
      <c r="A28" s="5"/>
      <c r="B28" s="5"/>
      <c r="C28" s="6"/>
      <c r="D28" s="7"/>
      <c r="E28" s="6"/>
      <c r="F28" s="8"/>
      <c r="G28" s="8"/>
      <c r="H28" s="9"/>
      <c r="I28" s="6"/>
    </row>
    <row r="29" spans="1:9" s="24" customFormat="1" ht="16.5" customHeight="1" thickBot="1" x14ac:dyDescent="0.3">
      <c r="A29" s="20"/>
      <c r="B29" s="20"/>
      <c r="C29" s="21"/>
      <c r="D29" s="22"/>
      <c r="E29" s="21" t="s">
        <v>17</v>
      </c>
      <c r="F29" s="23"/>
      <c r="G29" s="23">
        <f>SUM(G9:G27)</f>
        <v>445.44999999999993</v>
      </c>
      <c r="H29" s="21"/>
      <c r="I29" s="21"/>
    </row>
    <row r="30" spans="1:9" s="25" customFormat="1" ht="12.75" x14ac:dyDescent="0.2"/>
    <row r="31" spans="1:9" x14ac:dyDescent="0.2">
      <c r="G31" s="26"/>
    </row>
    <row r="32" spans="1:9" x14ac:dyDescent="0.2">
      <c r="A32" s="27" t="s">
        <v>18</v>
      </c>
      <c r="B32" s="28"/>
      <c r="C32" s="28"/>
    </row>
    <row r="33" spans="1:3" x14ac:dyDescent="0.2">
      <c r="A33" s="28"/>
      <c r="B33" s="28"/>
      <c r="C33" s="29"/>
    </row>
    <row r="34" spans="1:3" x14ac:dyDescent="0.2">
      <c r="A34" s="28"/>
      <c r="B34" s="28"/>
      <c r="C34" s="28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K34"/>
  <sheetViews>
    <sheetView workbookViewId="0">
      <selection activeCell="D31" sqref="D31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2.5703125" style="1" customWidth="1"/>
    <col min="5" max="5" width="29.85546875" style="1" customWidth="1"/>
    <col min="6" max="6" width="12.140625" style="1" customWidth="1"/>
    <col min="7" max="7" width="12.42578125" style="1" customWidth="1"/>
    <col min="8" max="8" width="18" style="1" customWidth="1"/>
    <col min="9" max="9" width="25.85546875" style="1" customWidth="1"/>
    <col min="10" max="16384" width="9.140625" style="1"/>
  </cols>
  <sheetData>
    <row r="1" spans="1:11" ht="15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</row>
    <row r="2" spans="1:11" ht="15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</row>
    <row r="3" spans="1:11" ht="15" x14ac:dyDescent="0.25">
      <c r="A3" s="33" t="s">
        <v>2</v>
      </c>
      <c r="B3" s="33"/>
      <c r="C3" s="33"/>
      <c r="D3" s="33"/>
      <c r="E3" s="33"/>
      <c r="F3" s="33"/>
      <c r="G3" s="33"/>
      <c r="H3" s="33"/>
      <c r="I3" s="33"/>
    </row>
    <row r="4" spans="1:11" ht="15" x14ac:dyDescent="0.25">
      <c r="A4" s="33" t="s">
        <v>3</v>
      </c>
      <c r="B4" s="33"/>
      <c r="C4" s="33"/>
      <c r="D4" s="33"/>
      <c r="E4" s="33"/>
      <c r="F4" s="33"/>
      <c r="G4" s="33"/>
      <c r="H4" s="33"/>
      <c r="I4" s="33"/>
    </row>
    <row r="6" spans="1:11" ht="15" x14ac:dyDescent="0.25">
      <c r="A6" s="2" t="s">
        <v>372</v>
      </c>
      <c r="B6" s="2"/>
    </row>
    <row r="8" spans="1:11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11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8">
        <f>'Nov''17'!H24</f>
        <v>54.550000000000345</v>
      </c>
      <c r="I9" s="6"/>
    </row>
    <row r="10" spans="1:11" s="10" customFormat="1" ht="18" customHeight="1" x14ac:dyDescent="0.25">
      <c r="A10" s="5">
        <v>43070</v>
      </c>
      <c r="B10" s="11" t="s">
        <v>370</v>
      </c>
      <c r="C10" s="6" t="s">
        <v>14</v>
      </c>
      <c r="D10" s="7" t="s">
        <v>15</v>
      </c>
      <c r="E10" s="12" t="s">
        <v>16</v>
      </c>
      <c r="F10" s="13">
        <v>445.44999999999993</v>
      </c>
      <c r="G10" s="8"/>
      <c r="H10" s="8">
        <f>H9+F10-G10</f>
        <v>500.00000000000028</v>
      </c>
      <c r="I10" s="6"/>
    </row>
    <row r="11" spans="1:11" s="10" customFormat="1" ht="17.25" customHeight="1" x14ac:dyDescent="0.25">
      <c r="A11" s="5">
        <v>43073</v>
      </c>
      <c r="B11" s="11" t="s">
        <v>349</v>
      </c>
      <c r="C11" s="6" t="s">
        <v>25</v>
      </c>
      <c r="D11" s="7" t="s">
        <v>188</v>
      </c>
      <c r="E11" s="15" t="s">
        <v>27</v>
      </c>
      <c r="F11" s="13"/>
      <c r="G11" s="8">
        <v>50</v>
      </c>
      <c r="H11" s="8">
        <f t="shared" ref="H11:H15" si="0">H10+F11-G11</f>
        <v>450.00000000000028</v>
      </c>
      <c r="I11" s="6"/>
      <c r="K11" s="16"/>
    </row>
    <row r="12" spans="1:11" s="10" customFormat="1" ht="17.25" customHeight="1" x14ac:dyDescent="0.25">
      <c r="A12" s="5">
        <v>43077</v>
      </c>
      <c r="B12" s="11" t="s">
        <v>373</v>
      </c>
      <c r="C12" s="6" t="s">
        <v>25</v>
      </c>
      <c r="D12" s="7" t="s">
        <v>188</v>
      </c>
      <c r="E12" s="15" t="s">
        <v>27</v>
      </c>
      <c r="F12" s="13"/>
      <c r="G12" s="8">
        <v>50</v>
      </c>
      <c r="H12" s="8">
        <f t="shared" si="0"/>
        <v>400.00000000000028</v>
      </c>
      <c r="I12" s="6"/>
      <c r="K12" s="16"/>
    </row>
    <row r="13" spans="1:11" s="10" customFormat="1" ht="17.25" customHeight="1" x14ac:dyDescent="0.25">
      <c r="A13" s="5">
        <v>43082</v>
      </c>
      <c r="B13" s="11" t="s">
        <v>374</v>
      </c>
      <c r="C13" s="6" t="s">
        <v>25</v>
      </c>
      <c r="D13" s="7" t="s">
        <v>188</v>
      </c>
      <c r="E13" s="15" t="s">
        <v>27</v>
      </c>
      <c r="F13" s="13"/>
      <c r="G13" s="8">
        <v>50</v>
      </c>
      <c r="H13" s="8">
        <f t="shared" si="0"/>
        <v>350.00000000000028</v>
      </c>
      <c r="I13" s="6"/>
      <c r="K13" s="16"/>
    </row>
    <row r="14" spans="1:11" s="10" customFormat="1" ht="17.25" customHeight="1" x14ac:dyDescent="0.25">
      <c r="A14" s="5">
        <v>43083</v>
      </c>
      <c r="B14" s="11" t="s">
        <v>375</v>
      </c>
      <c r="C14" s="6" t="s">
        <v>377</v>
      </c>
      <c r="D14" s="7" t="s">
        <v>44</v>
      </c>
      <c r="E14" s="12" t="s">
        <v>378</v>
      </c>
      <c r="F14" s="13"/>
      <c r="G14" s="8">
        <v>6.7</v>
      </c>
      <c r="H14" s="8">
        <f t="shared" si="0"/>
        <v>343.3000000000003</v>
      </c>
      <c r="I14" s="6"/>
      <c r="K14" s="16"/>
    </row>
    <row r="15" spans="1:11" s="10" customFormat="1" ht="17.25" customHeight="1" x14ac:dyDescent="0.25">
      <c r="A15" s="5"/>
      <c r="B15" s="11"/>
      <c r="C15" s="6" t="s">
        <v>379</v>
      </c>
      <c r="D15" s="7" t="s">
        <v>44</v>
      </c>
      <c r="E15" s="15" t="s">
        <v>16</v>
      </c>
      <c r="F15" s="13"/>
      <c r="G15" s="8">
        <v>9.5500000000000007</v>
      </c>
      <c r="H15" s="8">
        <f t="shared" si="0"/>
        <v>333.75000000000028</v>
      </c>
      <c r="I15" s="6"/>
      <c r="K15" s="16"/>
    </row>
    <row r="16" spans="1:11" s="10" customFormat="1" ht="17.25" customHeight="1" x14ac:dyDescent="0.25">
      <c r="A16" s="5">
        <v>43461</v>
      </c>
      <c r="B16" s="11" t="s">
        <v>376</v>
      </c>
      <c r="C16" s="6" t="s">
        <v>25</v>
      </c>
      <c r="D16" s="7" t="s">
        <v>188</v>
      </c>
      <c r="E16" s="15" t="s">
        <v>27</v>
      </c>
      <c r="F16" s="13"/>
      <c r="G16" s="8">
        <v>50</v>
      </c>
      <c r="H16" s="8">
        <f>H15+F16-G16</f>
        <v>283.75000000000028</v>
      </c>
      <c r="I16" s="6"/>
      <c r="K16" s="16"/>
    </row>
    <row r="17" spans="1:9" s="10" customFormat="1" ht="17.25" customHeight="1" x14ac:dyDescent="0.25">
      <c r="A17" s="5"/>
      <c r="B17" s="11"/>
      <c r="C17" s="14"/>
      <c r="D17" s="7"/>
      <c r="E17" s="15"/>
      <c r="F17" s="13"/>
      <c r="G17" s="13"/>
      <c r="H17" s="8"/>
      <c r="I17" s="6"/>
    </row>
    <row r="18" spans="1:9" s="10" customFormat="1" ht="18.75" customHeight="1" x14ac:dyDescent="0.25">
      <c r="A18" s="11"/>
      <c r="B18" s="11"/>
      <c r="C18" s="6"/>
      <c r="D18" s="7"/>
      <c r="E18" s="15"/>
      <c r="F18" s="13"/>
      <c r="G18" s="13"/>
      <c r="H18" s="8"/>
      <c r="I18" s="6"/>
    </row>
    <row r="19" spans="1:9" s="10" customFormat="1" ht="16.5" customHeight="1" x14ac:dyDescent="0.25">
      <c r="A19" s="11"/>
      <c r="B19" s="11"/>
      <c r="C19" s="6"/>
      <c r="D19" s="7"/>
      <c r="E19" s="15"/>
      <c r="F19" s="13"/>
      <c r="G19" s="13"/>
      <c r="H19" s="8"/>
      <c r="I19" s="6"/>
    </row>
    <row r="20" spans="1:9" s="10" customFormat="1" ht="18" customHeight="1" x14ac:dyDescent="0.25">
      <c r="A20" s="11"/>
      <c r="B20" s="11"/>
      <c r="C20" s="14"/>
      <c r="D20" s="7"/>
      <c r="E20" s="15"/>
      <c r="F20" s="13"/>
      <c r="G20" s="13"/>
      <c r="H20" s="8"/>
      <c r="I20" s="6"/>
    </row>
    <row r="21" spans="1:9" s="10" customFormat="1" ht="17.25" customHeight="1" x14ac:dyDescent="0.25">
      <c r="A21" s="11"/>
      <c r="B21" s="11"/>
      <c r="C21" s="14"/>
      <c r="D21" s="7"/>
      <c r="E21" s="15"/>
      <c r="F21" s="13"/>
      <c r="G21" s="13"/>
      <c r="H21" s="8"/>
      <c r="I21" s="6"/>
    </row>
    <row r="22" spans="1:9" s="10" customFormat="1" ht="16.5" customHeight="1" x14ac:dyDescent="0.25">
      <c r="A22" s="11"/>
      <c r="B22" s="11"/>
      <c r="C22" s="15"/>
      <c r="D22" s="7"/>
      <c r="E22" s="15"/>
      <c r="F22" s="13"/>
      <c r="G22" s="13"/>
      <c r="H22" s="8"/>
      <c r="I22" s="6"/>
    </row>
    <row r="23" spans="1:9" s="10" customFormat="1" ht="18.75" customHeight="1" x14ac:dyDescent="0.25">
      <c r="A23" s="11"/>
      <c r="B23" s="11"/>
      <c r="C23" s="6"/>
      <c r="D23" s="7"/>
      <c r="E23" s="15"/>
      <c r="F23" s="13"/>
      <c r="G23" s="13"/>
      <c r="H23" s="8"/>
      <c r="I23" s="17"/>
    </row>
    <row r="24" spans="1:9" s="10" customFormat="1" ht="17.25" customHeight="1" x14ac:dyDescent="0.25">
      <c r="A24" s="11"/>
      <c r="B24" s="11"/>
      <c r="C24" s="6"/>
      <c r="D24" s="7"/>
      <c r="E24" s="15"/>
      <c r="F24" s="13"/>
      <c r="G24" s="13"/>
      <c r="H24" s="8"/>
      <c r="I24" s="17"/>
    </row>
    <row r="25" spans="1:9" s="10" customFormat="1" ht="19.5" customHeight="1" x14ac:dyDescent="0.25">
      <c r="A25" s="11"/>
      <c r="B25" s="11"/>
      <c r="C25" s="14"/>
      <c r="D25" s="7"/>
      <c r="E25" s="15"/>
      <c r="F25" s="13"/>
      <c r="G25" s="13"/>
      <c r="H25" s="8"/>
      <c r="I25" s="6"/>
    </row>
    <row r="26" spans="1:9" s="10" customFormat="1" ht="15.75" customHeight="1" x14ac:dyDescent="0.25">
      <c r="A26" s="11"/>
      <c r="B26" s="11"/>
      <c r="C26" s="14"/>
      <c r="D26" s="7"/>
      <c r="E26" s="15"/>
      <c r="F26" s="13"/>
      <c r="G26" s="13"/>
      <c r="H26" s="8"/>
      <c r="I26" s="17"/>
    </row>
    <row r="27" spans="1:9" s="10" customFormat="1" ht="16.5" customHeight="1" x14ac:dyDescent="0.25">
      <c r="A27" s="5"/>
      <c r="B27" s="5"/>
      <c r="C27" s="6"/>
      <c r="D27" s="7"/>
      <c r="E27" s="12"/>
      <c r="F27" s="8"/>
      <c r="G27" s="8"/>
      <c r="H27" s="8"/>
      <c r="I27" s="6"/>
    </row>
    <row r="28" spans="1:9" s="10" customFormat="1" ht="16.5" customHeight="1" x14ac:dyDescent="0.25">
      <c r="A28" s="5"/>
      <c r="B28" s="5"/>
      <c r="C28" s="6"/>
      <c r="D28" s="7"/>
      <c r="E28" s="6"/>
      <c r="F28" s="8"/>
      <c r="G28" s="8"/>
      <c r="H28" s="9"/>
      <c r="I28" s="6"/>
    </row>
    <row r="29" spans="1:9" s="24" customFormat="1" ht="16.5" customHeight="1" thickBot="1" x14ac:dyDescent="0.3">
      <c r="A29" s="20"/>
      <c r="B29" s="20"/>
      <c r="C29" s="21"/>
      <c r="D29" s="22"/>
      <c r="E29" s="21" t="s">
        <v>17</v>
      </c>
      <c r="F29" s="23"/>
      <c r="G29" s="23">
        <f>SUM(G9:G27)</f>
        <v>216.25</v>
      </c>
      <c r="H29" s="21"/>
      <c r="I29" s="21"/>
    </row>
    <row r="30" spans="1:9" s="25" customFormat="1" ht="12.75" x14ac:dyDescent="0.2"/>
    <row r="31" spans="1:9" x14ac:dyDescent="0.2">
      <c r="G31" s="26"/>
    </row>
    <row r="32" spans="1:9" x14ac:dyDescent="0.2">
      <c r="A32" s="27" t="s">
        <v>18</v>
      </c>
      <c r="B32" s="28"/>
      <c r="C32" s="28"/>
    </row>
    <row r="33" spans="1:3" x14ac:dyDescent="0.2">
      <c r="A33" s="28"/>
      <c r="B33" s="28"/>
      <c r="C33" s="29"/>
    </row>
    <row r="34" spans="1:3" x14ac:dyDescent="0.2">
      <c r="A34" s="28"/>
      <c r="B34" s="28"/>
      <c r="C34" s="28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K43"/>
  <sheetViews>
    <sheetView topLeftCell="A4" workbookViewId="0">
      <selection activeCell="G17" sqref="G17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2.5703125" style="1" customWidth="1"/>
    <col min="5" max="5" width="29.85546875" style="1" customWidth="1"/>
    <col min="6" max="6" width="12.140625" style="1" customWidth="1"/>
    <col min="7" max="7" width="12.42578125" style="1" customWidth="1"/>
    <col min="8" max="8" width="18" style="1" customWidth="1"/>
    <col min="9" max="9" width="25.85546875" style="1" customWidth="1"/>
    <col min="10" max="16384" width="9.140625" style="1"/>
  </cols>
  <sheetData>
    <row r="1" spans="1:11" ht="15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</row>
    <row r="2" spans="1:11" ht="15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</row>
    <row r="3" spans="1:11" ht="15" x14ac:dyDescent="0.25">
      <c r="A3" s="33" t="s">
        <v>2</v>
      </c>
      <c r="B3" s="33"/>
      <c r="C3" s="33"/>
      <c r="D3" s="33"/>
      <c r="E3" s="33"/>
      <c r="F3" s="33"/>
      <c r="G3" s="33"/>
      <c r="H3" s="33"/>
      <c r="I3" s="33"/>
    </row>
    <row r="4" spans="1:11" ht="15" x14ac:dyDescent="0.25">
      <c r="A4" s="33" t="s">
        <v>3</v>
      </c>
      <c r="B4" s="33"/>
      <c r="C4" s="33"/>
      <c r="D4" s="33"/>
      <c r="E4" s="33"/>
      <c r="F4" s="33"/>
      <c r="G4" s="33"/>
      <c r="H4" s="33"/>
      <c r="I4" s="33"/>
    </row>
    <row r="6" spans="1:11" ht="15" x14ac:dyDescent="0.25">
      <c r="A6" s="2" t="s">
        <v>49</v>
      </c>
      <c r="B6" s="2"/>
    </row>
    <row r="8" spans="1:11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11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9">
        <f>'Jan''17'!H22</f>
        <v>63.799999999999955</v>
      </c>
      <c r="I9" s="6"/>
    </row>
    <row r="10" spans="1:11" s="10" customFormat="1" ht="18" customHeight="1" x14ac:dyDescent="0.25">
      <c r="A10" s="5">
        <v>42767</v>
      </c>
      <c r="B10" s="11" t="s">
        <v>50</v>
      </c>
      <c r="C10" s="6" t="s">
        <v>14</v>
      </c>
      <c r="D10" s="7" t="s">
        <v>15</v>
      </c>
      <c r="E10" s="12" t="s">
        <v>16</v>
      </c>
      <c r="F10" s="30">
        <v>436.20000000000005</v>
      </c>
      <c r="G10" s="31"/>
      <c r="H10" s="9">
        <f>H9+F10-G10</f>
        <v>500</v>
      </c>
      <c r="I10" s="6"/>
    </row>
    <row r="11" spans="1:11" s="10" customFormat="1" ht="17.25" customHeight="1" x14ac:dyDescent="0.25">
      <c r="A11" s="11">
        <v>42768</v>
      </c>
      <c r="B11" s="11" t="s">
        <v>51</v>
      </c>
      <c r="C11" s="14" t="s">
        <v>52</v>
      </c>
      <c r="D11" s="7" t="s">
        <v>53</v>
      </c>
      <c r="E11" s="15" t="s">
        <v>54</v>
      </c>
      <c r="F11" s="30"/>
      <c r="G11" s="30">
        <v>80.75</v>
      </c>
      <c r="H11" s="9">
        <f t="shared" ref="H11:H17" si="0">H10+F11-G11</f>
        <v>419.25</v>
      </c>
      <c r="I11" s="6"/>
      <c r="K11" s="16"/>
    </row>
    <row r="12" spans="1:11" s="10" customFormat="1" ht="17.25" customHeight="1" x14ac:dyDescent="0.25">
      <c r="A12" s="11">
        <v>42772</v>
      </c>
      <c r="B12" s="11" t="s">
        <v>55</v>
      </c>
      <c r="C12" s="14" t="s">
        <v>63</v>
      </c>
      <c r="D12" s="7" t="s">
        <v>26</v>
      </c>
      <c r="E12" s="15" t="s">
        <v>27</v>
      </c>
      <c r="F12" s="30"/>
      <c r="G12" s="30">
        <v>50</v>
      </c>
      <c r="H12" s="9">
        <f t="shared" si="0"/>
        <v>369.25</v>
      </c>
      <c r="I12" s="6"/>
    </row>
    <row r="13" spans="1:11" s="10" customFormat="1" ht="18.75" customHeight="1" x14ac:dyDescent="0.25">
      <c r="A13" s="11">
        <v>42774</v>
      </c>
      <c r="B13" s="11" t="s">
        <v>56</v>
      </c>
      <c r="C13" s="14" t="s">
        <v>25</v>
      </c>
      <c r="D13" s="7" t="s">
        <v>26</v>
      </c>
      <c r="E13" s="15" t="s">
        <v>27</v>
      </c>
      <c r="F13" s="30"/>
      <c r="G13" s="30">
        <v>50</v>
      </c>
      <c r="H13" s="9">
        <f t="shared" si="0"/>
        <v>319.25</v>
      </c>
      <c r="I13" s="6"/>
    </row>
    <row r="14" spans="1:11" s="10" customFormat="1" ht="16.5" customHeight="1" x14ac:dyDescent="0.25">
      <c r="A14" s="11">
        <v>42776</v>
      </c>
      <c r="B14" s="11" t="s">
        <v>57</v>
      </c>
      <c r="C14" s="14" t="s">
        <v>64</v>
      </c>
      <c r="D14" s="7" t="s">
        <v>65</v>
      </c>
      <c r="E14" s="15" t="s">
        <v>16</v>
      </c>
      <c r="F14" s="30"/>
      <c r="G14" s="30">
        <v>33.9</v>
      </c>
      <c r="H14" s="9">
        <f t="shared" si="0"/>
        <v>285.35000000000002</v>
      </c>
      <c r="I14" s="6"/>
    </row>
    <row r="15" spans="1:11" s="10" customFormat="1" ht="18" customHeight="1" x14ac:dyDescent="0.25">
      <c r="A15" s="11">
        <v>42782</v>
      </c>
      <c r="B15" s="11" t="s">
        <v>58</v>
      </c>
      <c r="C15" s="14" t="s">
        <v>66</v>
      </c>
      <c r="D15" s="7" t="s">
        <v>26</v>
      </c>
      <c r="E15" s="15" t="s">
        <v>16</v>
      </c>
      <c r="F15" s="30"/>
      <c r="G15" s="30">
        <v>31.8</v>
      </c>
      <c r="H15" s="9">
        <f t="shared" si="0"/>
        <v>253.55</v>
      </c>
      <c r="I15" s="6"/>
    </row>
    <row r="16" spans="1:11" s="10" customFormat="1" ht="17.25" customHeight="1" x14ac:dyDescent="0.25">
      <c r="A16" s="11">
        <v>42787</v>
      </c>
      <c r="B16" s="11" t="s">
        <v>59</v>
      </c>
      <c r="C16" s="14" t="s">
        <v>25</v>
      </c>
      <c r="D16" s="7" t="s">
        <v>26</v>
      </c>
      <c r="E16" s="15" t="s">
        <v>27</v>
      </c>
      <c r="F16" s="30"/>
      <c r="G16" s="30">
        <v>50</v>
      </c>
      <c r="H16" s="9">
        <f t="shared" si="0"/>
        <v>203.55</v>
      </c>
      <c r="I16" s="6"/>
    </row>
    <row r="17" spans="1:11" s="10" customFormat="1" ht="18.75" customHeight="1" x14ac:dyDescent="0.25">
      <c r="A17" s="11">
        <v>42793</v>
      </c>
      <c r="B17" s="11" t="s">
        <v>60</v>
      </c>
      <c r="C17" s="14" t="s">
        <v>25</v>
      </c>
      <c r="D17" s="7" t="s">
        <v>26</v>
      </c>
      <c r="E17" s="15" t="s">
        <v>27</v>
      </c>
      <c r="F17" s="30"/>
      <c r="G17" s="30">
        <v>50</v>
      </c>
      <c r="H17" s="9">
        <f t="shared" si="0"/>
        <v>153.55000000000001</v>
      </c>
      <c r="I17" s="17"/>
    </row>
    <row r="18" spans="1:11" s="10" customFormat="1" ht="17.25" customHeight="1" x14ac:dyDescent="0.25">
      <c r="A18" s="11"/>
      <c r="B18" s="11"/>
      <c r="C18" s="14"/>
      <c r="D18" s="7"/>
      <c r="E18" s="15"/>
      <c r="F18" s="30"/>
      <c r="G18" s="30"/>
      <c r="H18" s="9"/>
      <c r="I18" s="17"/>
    </row>
    <row r="19" spans="1:11" s="10" customFormat="1" ht="19.5" customHeight="1" x14ac:dyDescent="0.25">
      <c r="A19" s="11"/>
      <c r="B19" s="11"/>
      <c r="C19" s="14"/>
      <c r="D19" s="7"/>
      <c r="E19" s="15"/>
      <c r="F19" s="30"/>
      <c r="G19" s="30"/>
      <c r="H19" s="9"/>
      <c r="I19" s="6"/>
    </row>
    <row r="20" spans="1:11" s="10" customFormat="1" ht="15.75" customHeight="1" x14ac:dyDescent="0.25">
      <c r="A20" s="11"/>
      <c r="B20" s="11"/>
      <c r="C20" s="14"/>
      <c r="D20" s="7"/>
      <c r="E20" s="15"/>
      <c r="F20" s="13"/>
      <c r="G20" s="13"/>
      <c r="H20" s="9"/>
      <c r="I20" s="17"/>
    </row>
    <row r="21" spans="1:11" s="10" customFormat="1" ht="16.5" customHeight="1" x14ac:dyDescent="0.25">
      <c r="A21" s="11"/>
      <c r="B21" s="11"/>
      <c r="C21" s="14"/>
      <c r="D21" s="7"/>
      <c r="E21" s="15"/>
      <c r="F21" s="13"/>
      <c r="G21" s="13"/>
      <c r="H21" s="9"/>
      <c r="I21" s="17"/>
    </row>
    <row r="22" spans="1:11" s="10" customFormat="1" ht="16.5" customHeight="1" x14ac:dyDescent="0.25">
      <c r="A22" s="11"/>
      <c r="B22" s="11"/>
      <c r="C22" s="14"/>
      <c r="D22" s="7"/>
      <c r="E22" s="15"/>
      <c r="F22" s="30"/>
      <c r="G22" s="13"/>
      <c r="H22" s="9"/>
      <c r="I22" s="17"/>
    </row>
    <row r="23" spans="1:11" s="10" customFormat="1" ht="16.5" customHeight="1" x14ac:dyDescent="0.25">
      <c r="A23" s="11"/>
      <c r="B23" s="11"/>
      <c r="C23" s="14"/>
      <c r="D23" s="7"/>
      <c r="E23" s="15"/>
      <c r="F23" s="13"/>
      <c r="G23" s="13"/>
      <c r="H23" s="9"/>
      <c r="I23" s="17"/>
    </row>
    <row r="24" spans="1:11" s="10" customFormat="1" ht="16.5" customHeight="1" x14ac:dyDescent="0.25">
      <c r="A24" s="11"/>
      <c r="B24" s="11"/>
      <c r="C24" s="14"/>
      <c r="D24" s="7"/>
      <c r="E24" s="15"/>
      <c r="F24" s="13"/>
      <c r="G24" s="13"/>
      <c r="H24" s="9"/>
      <c r="I24" s="17"/>
    </row>
    <row r="25" spans="1:11" s="10" customFormat="1" ht="16.5" customHeight="1" x14ac:dyDescent="0.25">
      <c r="A25" s="11"/>
      <c r="B25" s="11"/>
      <c r="C25" s="14"/>
      <c r="D25" s="7"/>
      <c r="E25" s="15"/>
      <c r="F25" s="13"/>
      <c r="G25" s="13"/>
      <c r="H25" s="18"/>
      <c r="I25" s="17"/>
    </row>
    <row r="26" spans="1:11" s="10" customFormat="1" ht="18" customHeight="1" x14ac:dyDescent="0.25">
      <c r="A26" s="11"/>
      <c r="B26" s="11"/>
      <c r="C26" s="6"/>
      <c r="D26" s="7"/>
      <c r="E26" s="12"/>
      <c r="F26" s="13"/>
      <c r="G26" s="13"/>
      <c r="H26" s="18"/>
      <c r="I26" s="17"/>
    </row>
    <row r="27" spans="1:11" s="10" customFormat="1" ht="17.25" customHeight="1" x14ac:dyDescent="0.25">
      <c r="A27" s="11"/>
      <c r="B27" s="11"/>
      <c r="C27" s="14"/>
      <c r="D27" s="7"/>
      <c r="E27" s="15"/>
      <c r="F27" s="13"/>
      <c r="G27" s="13"/>
      <c r="H27" s="18"/>
      <c r="I27" s="17"/>
      <c r="K27" s="16"/>
    </row>
    <row r="28" spans="1:11" s="10" customFormat="1" ht="16.5" customHeight="1" x14ac:dyDescent="0.25">
      <c r="A28" s="11"/>
      <c r="B28" s="11"/>
      <c r="C28" s="6"/>
      <c r="D28" s="7"/>
      <c r="E28" s="15"/>
      <c r="F28" s="13"/>
      <c r="G28" s="13"/>
      <c r="H28" s="18"/>
      <c r="I28" s="17"/>
    </row>
    <row r="29" spans="1:11" s="10" customFormat="1" ht="17.25" customHeight="1" x14ac:dyDescent="0.25">
      <c r="A29" s="11"/>
      <c r="B29" s="11"/>
      <c r="C29" s="14"/>
      <c r="D29" s="7"/>
      <c r="E29" s="15"/>
      <c r="F29" s="13"/>
      <c r="G29" s="13"/>
      <c r="H29" s="18"/>
      <c r="I29" s="6"/>
    </row>
    <row r="30" spans="1:11" s="10" customFormat="1" ht="16.5" customHeight="1" x14ac:dyDescent="0.25">
      <c r="A30" s="11"/>
      <c r="B30" s="11"/>
      <c r="C30" s="14"/>
      <c r="D30" s="19"/>
      <c r="E30" s="15"/>
      <c r="F30" s="13"/>
      <c r="G30" s="13"/>
      <c r="H30" s="18"/>
      <c r="I30" s="6"/>
    </row>
    <row r="31" spans="1:11" s="10" customFormat="1" ht="16.5" customHeight="1" x14ac:dyDescent="0.25">
      <c r="A31" s="11"/>
      <c r="B31" s="11"/>
      <c r="C31" s="6"/>
      <c r="D31" s="7"/>
      <c r="E31" s="12"/>
      <c r="F31" s="13"/>
      <c r="G31" s="13"/>
      <c r="H31" s="18"/>
      <c r="I31" s="6"/>
    </row>
    <row r="32" spans="1:11" s="10" customFormat="1" ht="16.5" customHeight="1" x14ac:dyDescent="0.25">
      <c r="A32" s="11"/>
      <c r="B32" s="11"/>
      <c r="C32" s="14"/>
      <c r="D32" s="7"/>
      <c r="E32" s="15"/>
      <c r="F32" s="13"/>
      <c r="G32" s="13"/>
      <c r="H32" s="18"/>
      <c r="I32" s="6"/>
    </row>
    <row r="33" spans="1:9" s="10" customFormat="1" ht="17.25" customHeight="1" x14ac:dyDescent="0.25">
      <c r="A33" s="11"/>
      <c r="B33" s="11"/>
      <c r="C33" s="14"/>
      <c r="D33" s="19"/>
      <c r="E33" s="12"/>
      <c r="F33" s="13"/>
      <c r="G33" s="13"/>
      <c r="H33" s="18"/>
      <c r="I33" s="6"/>
    </row>
    <row r="34" spans="1:9" s="10" customFormat="1" ht="15.75" customHeight="1" x14ac:dyDescent="0.25">
      <c r="A34" s="11"/>
      <c r="B34" s="11"/>
      <c r="C34" s="14"/>
      <c r="D34" s="7"/>
      <c r="E34" s="15"/>
      <c r="F34" s="13"/>
      <c r="G34" s="13"/>
      <c r="H34" s="18"/>
      <c r="I34" s="6"/>
    </row>
    <row r="35" spans="1:9" s="10" customFormat="1" ht="16.5" customHeight="1" x14ac:dyDescent="0.25">
      <c r="A35" s="11"/>
      <c r="B35" s="11"/>
      <c r="C35" s="14"/>
      <c r="D35" s="19"/>
      <c r="E35" s="15"/>
      <c r="F35" s="13"/>
      <c r="G35" s="13"/>
      <c r="H35" s="18"/>
      <c r="I35" s="6"/>
    </row>
    <row r="36" spans="1:9" s="10" customFormat="1" ht="16.5" customHeight="1" x14ac:dyDescent="0.25">
      <c r="A36" s="5"/>
      <c r="B36" s="5"/>
      <c r="C36" s="6"/>
      <c r="D36" s="7"/>
      <c r="E36" s="12"/>
      <c r="F36" s="8"/>
      <c r="G36" s="8"/>
      <c r="H36" s="9"/>
      <c r="I36" s="6"/>
    </row>
    <row r="37" spans="1:9" s="10" customFormat="1" ht="16.5" customHeight="1" x14ac:dyDescent="0.25">
      <c r="A37" s="5"/>
      <c r="B37" s="5"/>
      <c r="C37" s="6"/>
      <c r="D37" s="7"/>
      <c r="E37" s="6"/>
      <c r="F37" s="8"/>
      <c r="G37" s="8"/>
      <c r="H37" s="9"/>
      <c r="I37" s="6"/>
    </row>
    <row r="38" spans="1:9" s="24" customFormat="1" ht="16.5" customHeight="1" thickBot="1" x14ac:dyDescent="0.3">
      <c r="A38" s="20"/>
      <c r="B38" s="20"/>
      <c r="C38" s="21"/>
      <c r="D38" s="22"/>
      <c r="E38" s="21" t="s">
        <v>17</v>
      </c>
      <c r="F38" s="23"/>
      <c r="G38" s="23">
        <f>SUM(G9:G36)</f>
        <v>346.45000000000005</v>
      </c>
      <c r="H38" s="21"/>
      <c r="I38" s="21"/>
    </row>
    <row r="39" spans="1:9" s="25" customFormat="1" ht="12.75" x14ac:dyDescent="0.2"/>
    <row r="40" spans="1:9" x14ac:dyDescent="0.2">
      <c r="G40" s="26"/>
    </row>
    <row r="41" spans="1:9" x14ac:dyDescent="0.2">
      <c r="A41" s="27" t="s">
        <v>18</v>
      </c>
      <c r="B41" s="28"/>
      <c r="C41" s="28"/>
    </row>
    <row r="42" spans="1:9" x14ac:dyDescent="0.2">
      <c r="A42" s="28"/>
      <c r="B42" s="28"/>
      <c r="C42" s="29"/>
    </row>
    <row r="43" spans="1:9" x14ac:dyDescent="0.2">
      <c r="A43" s="28"/>
      <c r="B43" s="28"/>
      <c r="C43" s="28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K43"/>
  <sheetViews>
    <sheetView topLeftCell="A4" workbookViewId="0">
      <selection activeCell="B19" sqref="B19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2.5703125" style="1" customWidth="1"/>
    <col min="5" max="5" width="29.85546875" style="1" customWidth="1"/>
    <col min="6" max="6" width="12.140625" style="1" customWidth="1"/>
    <col min="7" max="7" width="12.42578125" style="1" customWidth="1"/>
    <col min="8" max="8" width="18" style="1" customWidth="1"/>
    <col min="9" max="9" width="25.85546875" style="1" customWidth="1"/>
    <col min="10" max="16384" width="9.140625" style="1"/>
  </cols>
  <sheetData>
    <row r="1" spans="1:11" ht="15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</row>
    <row r="2" spans="1:11" ht="15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</row>
    <row r="3" spans="1:11" ht="15" x14ac:dyDescent="0.25">
      <c r="A3" s="33" t="s">
        <v>2</v>
      </c>
      <c r="B3" s="33"/>
      <c r="C3" s="33"/>
      <c r="D3" s="33"/>
      <c r="E3" s="33"/>
      <c r="F3" s="33"/>
      <c r="G3" s="33"/>
      <c r="H3" s="33"/>
      <c r="I3" s="33"/>
    </row>
    <row r="4" spans="1:11" ht="15" x14ac:dyDescent="0.25">
      <c r="A4" s="33" t="s">
        <v>3</v>
      </c>
      <c r="B4" s="33"/>
      <c r="C4" s="33"/>
      <c r="D4" s="33"/>
      <c r="E4" s="33"/>
      <c r="F4" s="33"/>
      <c r="G4" s="33"/>
      <c r="H4" s="33"/>
      <c r="I4" s="33"/>
    </row>
    <row r="6" spans="1:11" ht="15" x14ac:dyDescent="0.25">
      <c r="A6" s="2" t="s">
        <v>85</v>
      </c>
      <c r="B6" s="2"/>
    </row>
    <row r="8" spans="1:11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11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9">
        <f>'Feb''17'!H17</f>
        <v>153.55000000000001</v>
      </c>
      <c r="I9" s="6"/>
    </row>
    <row r="10" spans="1:11" s="10" customFormat="1" ht="18" customHeight="1" x14ac:dyDescent="0.25">
      <c r="A10" s="5">
        <v>42795</v>
      </c>
      <c r="B10" s="11" t="s">
        <v>67</v>
      </c>
      <c r="C10" s="6" t="s">
        <v>14</v>
      </c>
      <c r="D10" s="7" t="s">
        <v>15</v>
      </c>
      <c r="E10" s="12" t="s">
        <v>16</v>
      </c>
      <c r="F10" s="30">
        <v>346.45000000000005</v>
      </c>
      <c r="G10" s="31"/>
      <c r="H10" s="9">
        <f>H9+F10-G10</f>
        <v>500.00000000000006</v>
      </c>
      <c r="I10" s="6"/>
    </row>
    <row r="11" spans="1:11" s="10" customFormat="1" ht="17.25" customHeight="1" x14ac:dyDescent="0.25">
      <c r="A11" s="11">
        <v>42795</v>
      </c>
      <c r="B11" s="11" t="s">
        <v>61</v>
      </c>
      <c r="C11" s="14" t="s">
        <v>68</v>
      </c>
      <c r="D11" s="7" t="s">
        <v>26</v>
      </c>
      <c r="E11" s="15" t="s">
        <v>16</v>
      </c>
      <c r="F11" s="30"/>
      <c r="G11" s="30">
        <v>11.9</v>
      </c>
      <c r="H11" s="9">
        <f t="shared" ref="H11:H19" si="0">H10+F11-G11</f>
        <v>488.10000000000008</v>
      </c>
      <c r="I11" s="6"/>
      <c r="K11" s="16"/>
    </row>
    <row r="12" spans="1:11" s="10" customFormat="1" ht="17.25" customHeight="1" x14ac:dyDescent="0.25">
      <c r="A12" s="11">
        <v>42796</v>
      </c>
      <c r="B12" s="11" t="s">
        <v>62</v>
      </c>
      <c r="C12" s="14" t="s">
        <v>25</v>
      </c>
      <c r="D12" s="7" t="s">
        <v>26</v>
      </c>
      <c r="E12" s="15" t="s">
        <v>27</v>
      </c>
      <c r="F12" s="30"/>
      <c r="G12" s="30">
        <v>50</v>
      </c>
      <c r="H12" s="9">
        <f t="shared" si="0"/>
        <v>438.10000000000008</v>
      </c>
      <c r="I12" s="6"/>
    </row>
    <row r="13" spans="1:11" s="10" customFormat="1" ht="18.75" customHeight="1" x14ac:dyDescent="0.25">
      <c r="A13" s="11">
        <v>42802</v>
      </c>
      <c r="B13" s="11" t="s">
        <v>69</v>
      </c>
      <c r="C13" s="14" t="s">
        <v>25</v>
      </c>
      <c r="D13" s="7" t="s">
        <v>26</v>
      </c>
      <c r="E13" s="15" t="s">
        <v>27</v>
      </c>
      <c r="F13" s="30"/>
      <c r="G13" s="30">
        <v>40</v>
      </c>
      <c r="H13" s="9">
        <f t="shared" si="0"/>
        <v>398.10000000000008</v>
      </c>
      <c r="I13" s="6"/>
    </row>
    <row r="14" spans="1:11" s="10" customFormat="1" ht="16.5" customHeight="1" x14ac:dyDescent="0.25">
      <c r="A14" s="11">
        <v>42803</v>
      </c>
      <c r="B14" s="11" t="s">
        <v>70</v>
      </c>
      <c r="C14" s="14" t="s">
        <v>76</v>
      </c>
      <c r="D14" s="7" t="s">
        <v>26</v>
      </c>
      <c r="E14" s="15" t="s">
        <v>16</v>
      </c>
      <c r="F14" s="30"/>
      <c r="G14" s="30">
        <v>16.95</v>
      </c>
      <c r="H14" s="9">
        <f t="shared" si="0"/>
        <v>381.15000000000009</v>
      </c>
      <c r="I14" s="6"/>
    </row>
    <row r="15" spans="1:11" s="10" customFormat="1" ht="18" customHeight="1" x14ac:dyDescent="0.25">
      <c r="A15" s="11">
        <v>42809</v>
      </c>
      <c r="B15" s="11" t="s">
        <v>71</v>
      </c>
      <c r="C15" s="14" t="s">
        <v>77</v>
      </c>
      <c r="D15" s="7" t="s">
        <v>78</v>
      </c>
      <c r="E15" s="15" t="s">
        <v>37</v>
      </c>
      <c r="F15" s="30"/>
      <c r="G15" s="30">
        <v>25</v>
      </c>
      <c r="H15" s="9">
        <f t="shared" si="0"/>
        <v>356.15000000000009</v>
      </c>
      <c r="I15" s="6"/>
    </row>
    <row r="16" spans="1:11" s="10" customFormat="1" ht="17.25" customHeight="1" x14ac:dyDescent="0.25">
      <c r="A16" s="11">
        <v>42811</v>
      </c>
      <c r="B16" s="11" t="s">
        <v>72</v>
      </c>
      <c r="C16" s="14" t="s">
        <v>79</v>
      </c>
      <c r="D16" s="7" t="s">
        <v>81</v>
      </c>
      <c r="E16" s="15" t="s">
        <v>80</v>
      </c>
      <c r="F16" s="30"/>
      <c r="G16" s="30">
        <v>31.2</v>
      </c>
      <c r="H16" s="9">
        <f t="shared" si="0"/>
        <v>324.9500000000001</v>
      </c>
      <c r="I16" s="6"/>
    </row>
    <row r="17" spans="1:11" s="10" customFormat="1" ht="18.75" customHeight="1" x14ac:dyDescent="0.25">
      <c r="A17" s="11">
        <v>42811</v>
      </c>
      <c r="B17" s="11" t="s">
        <v>73</v>
      </c>
      <c r="C17" s="14" t="s">
        <v>82</v>
      </c>
      <c r="D17" s="7" t="s">
        <v>26</v>
      </c>
      <c r="E17" s="15" t="s">
        <v>16</v>
      </c>
      <c r="F17" s="30"/>
      <c r="G17" s="30">
        <v>12</v>
      </c>
      <c r="H17" s="9">
        <f t="shared" si="0"/>
        <v>312.9500000000001</v>
      </c>
      <c r="I17" s="17"/>
    </row>
    <row r="18" spans="1:11" s="10" customFormat="1" ht="17.25" customHeight="1" x14ac:dyDescent="0.25">
      <c r="A18" s="11">
        <v>42817</v>
      </c>
      <c r="B18" s="11" t="s">
        <v>74</v>
      </c>
      <c r="C18" s="14" t="s">
        <v>25</v>
      </c>
      <c r="D18" s="7" t="s">
        <v>26</v>
      </c>
      <c r="E18" s="15" t="s">
        <v>27</v>
      </c>
      <c r="F18" s="30"/>
      <c r="G18" s="30">
        <v>50</v>
      </c>
      <c r="H18" s="9">
        <f t="shared" si="0"/>
        <v>262.9500000000001</v>
      </c>
      <c r="I18" s="17"/>
    </row>
    <row r="19" spans="1:11" s="10" customFormat="1" ht="19.5" customHeight="1" x14ac:dyDescent="0.25">
      <c r="A19" s="11">
        <v>42820</v>
      </c>
      <c r="B19" s="11" t="s">
        <v>75</v>
      </c>
      <c r="C19" s="14" t="s">
        <v>25</v>
      </c>
      <c r="D19" s="7" t="s">
        <v>83</v>
      </c>
      <c r="E19" s="15" t="s">
        <v>27</v>
      </c>
      <c r="F19" s="30"/>
      <c r="G19" s="30">
        <v>84.2</v>
      </c>
      <c r="H19" s="9">
        <f t="shared" si="0"/>
        <v>178.75000000000011</v>
      </c>
      <c r="I19" s="6"/>
    </row>
    <row r="20" spans="1:11" s="10" customFormat="1" ht="15.75" customHeight="1" x14ac:dyDescent="0.25">
      <c r="A20" s="11"/>
      <c r="B20" s="11"/>
      <c r="C20" s="14"/>
      <c r="D20" s="7"/>
      <c r="E20" s="15"/>
      <c r="F20" s="13"/>
      <c r="G20" s="13"/>
      <c r="H20" s="9"/>
      <c r="I20" s="17"/>
    </row>
    <row r="21" spans="1:11" s="10" customFormat="1" ht="16.5" customHeight="1" x14ac:dyDescent="0.25">
      <c r="A21" s="11"/>
      <c r="B21" s="11"/>
      <c r="C21" s="14"/>
      <c r="D21" s="7"/>
      <c r="E21" s="15"/>
      <c r="F21" s="13"/>
      <c r="G21" s="13"/>
      <c r="H21" s="9"/>
      <c r="I21" s="17"/>
    </row>
    <row r="22" spans="1:11" s="10" customFormat="1" ht="16.5" customHeight="1" x14ac:dyDescent="0.25">
      <c r="A22" s="11"/>
      <c r="B22" s="11"/>
      <c r="C22" s="14"/>
      <c r="D22" s="7"/>
      <c r="E22" s="15"/>
      <c r="F22" s="30"/>
      <c r="G22" s="13"/>
      <c r="H22" s="9"/>
      <c r="I22" s="17"/>
    </row>
    <row r="23" spans="1:11" s="10" customFormat="1" ht="16.5" customHeight="1" x14ac:dyDescent="0.25">
      <c r="A23" s="11"/>
      <c r="B23" s="11"/>
      <c r="C23" s="14"/>
      <c r="D23" s="7"/>
      <c r="E23" s="15"/>
      <c r="F23" s="13"/>
      <c r="G23" s="13"/>
      <c r="H23" s="9"/>
      <c r="I23" s="17"/>
    </row>
    <row r="24" spans="1:11" s="10" customFormat="1" ht="16.5" customHeight="1" x14ac:dyDescent="0.25">
      <c r="A24" s="11"/>
      <c r="B24" s="11"/>
      <c r="C24" s="14"/>
      <c r="D24" s="7"/>
      <c r="E24" s="15"/>
      <c r="F24" s="13"/>
      <c r="G24" s="13"/>
      <c r="H24" s="9"/>
      <c r="I24" s="17"/>
    </row>
    <row r="25" spans="1:11" s="10" customFormat="1" ht="16.5" customHeight="1" x14ac:dyDescent="0.25">
      <c r="A25" s="11"/>
      <c r="B25" s="11"/>
      <c r="C25" s="14"/>
      <c r="D25" s="7"/>
      <c r="E25" s="15"/>
      <c r="F25" s="13"/>
      <c r="G25" s="13"/>
      <c r="H25" s="18"/>
      <c r="I25" s="17"/>
    </row>
    <row r="26" spans="1:11" s="10" customFormat="1" ht="18" customHeight="1" x14ac:dyDescent="0.25">
      <c r="A26" s="11"/>
      <c r="B26" s="11"/>
      <c r="C26" s="6"/>
      <c r="D26" s="7"/>
      <c r="E26" s="12"/>
      <c r="F26" s="13"/>
      <c r="G26" s="13"/>
      <c r="H26" s="18"/>
      <c r="I26" s="17"/>
    </row>
    <row r="27" spans="1:11" s="10" customFormat="1" ht="17.25" customHeight="1" x14ac:dyDescent="0.25">
      <c r="A27" s="11"/>
      <c r="B27" s="11"/>
      <c r="C27" s="14"/>
      <c r="D27" s="7"/>
      <c r="E27" s="15"/>
      <c r="F27" s="13"/>
      <c r="G27" s="13"/>
      <c r="H27" s="18"/>
      <c r="I27" s="17"/>
      <c r="K27" s="16"/>
    </row>
    <row r="28" spans="1:11" s="10" customFormat="1" ht="16.5" customHeight="1" x14ac:dyDescent="0.25">
      <c r="A28" s="11"/>
      <c r="B28" s="11"/>
      <c r="C28" s="6"/>
      <c r="D28" s="7"/>
      <c r="E28" s="15"/>
      <c r="F28" s="13"/>
      <c r="G28" s="13"/>
      <c r="H28" s="18"/>
      <c r="I28" s="17"/>
    </row>
    <row r="29" spans="1:11" s="10" customFormat="1" ht="17.25" customHeight="1" x14ac:dyDescent="0.25">
      <c r="A29" s="11"/>
      <c r="B29" s="11"/>
      <c r="C29" s="14"/>
      <c r="D29" s="7"/>
      <c r="E29" s="15"/>
      <c r="F29" s="13"/>
      <c r="G29" s="13"/>
      <c r="H29" s="18"/>
      <c r="I29" s="6"/>
    </row>
    <row r="30" spans="1:11" s="10" customFormat="1" ht="16.5" customHeight="1" x14ac:dyDescent="0.25">
      <c r="A30" s="11"/>
      <c r="B30" s="11"/>
      <c r="C30" s="14"/>
      <c r="D30" s="19"/>
      <c r="E30" s="15"/>
      <c r="F30" s="13"/>
      <c r="G30" s="13"/>
      <c r="H30" s="18"/>
      <c r="I30" s="6"/>
    </row>
    <row r="31" spans="1:11" s="10" customFormat="1" ht="16.5" customHeight="1" x14ac:dyDescent="0.25">
      <c r="A31" s="11"/>
      <c r="B31" s="11"/>
      <c r="C31" s="6"/>
      <c r="D31" s="7"/>
      <c r="E31" s="12"/>
      <c r="F31" s="13"/>
      <c r="G31" s="13"/>
      <c r="H31" s="18"/>
      <c r="I31" s="6"/>
    </row>
    <row r="32" spans="1:11" s="10" customFormat="1" ht="16.5" customHeight="1" x14ac:dyDescent="0.25">
      <c r="A32" s="11"/>
      <c r="B32" s="11"/>
      <c r="C32" s="14"/>
      <c r="D32" s="7"/>
      <c r="E32" s="15"/>
      <c r="F32" s="13"/>
      <c r="G32" s="13"/>
      <c r="H32" s="18"/>
      <c r="I32" s="6"/>
    </row>
    <row r="33" spans="1:9" s="10" customFormat="1" ht="17.25" customHeight="1" x14ac:dyDescent="0.25">
      <c r="A33" s="11"/>
      <c r="B33" s="11"/>
      <c r="C33" s="14"/>
      <c r="D33" s="19"/>
      <c r="E33" s="12"/>
      <c r="F33" s="13"/>
      <c r="G33" s="13"/>
      <c r="H33" s="18"/>
      <c r="I33" s="6"/>
    </row>
    <row r="34" spans="1:9" s="10" customFormat="1" ht="15.75" customHeight="1" x14ac:dyDescent="0.25">
      <c r="A34" s="11"/>
      <c r="B34" s="11"/>
      <c r="C34" s="14"/>
      <c r="D34" s="7"/>
      <c r="E34" s="15"/>
      <c r="F34" s="13"/>
      <c r="G34" s="13"/>
      <c r="H34" s="18"/>
      <c r="I34" s="6"/>
    </row>
    <row r="35" spans="1:9" s="10" customFormat="1" ht="16.5" customHeight="1" x14ac:dyDescent="0.25">
      <c r="A35" s="11"/>
      <c r="B35" s="11"/>
      <c r="C35" s="14"/>
      <c r="D35" s="19"/>
      <c r="E35" s="15"/>
      <c r="F35" s="13"/>
      <c r="G35" s="13"/>
      <c r="H35" s="18"/>
      <c r="I35" s="6"/>
    </row>
    <row r="36" spans="1:9" s="10" customFormat="1" ht="16.5" customHeight="1" x14ac:dyDescent="0.25">
      <c r="A36" s="5"/>
      <c r="B36" s="5"/>
      <c r="C36" s="6"/>
      <c r="D36" s="7"/>
      <c r="E36" s="12"/>
      <c r="F36" s="8"/>
      <c r="G36" s="8"/>
      <c r="H36" s="9"/>
      <c r="I36" s="6"/>
    </row>
    <row r="37" spans="1:9" s="10" customFormat="1" ht="16.5" customHeight="1" x14ac:dyDescent="0.25">
      <c r="A37" s="5"/>
      <c r="B37" s="5"/>
      <c r="C37" s="6"/>
      <c r="D37" s="7"/>
      <c r="E37" s="6"/>
      <c r="F37" s="8"/>
      <c r="G37" s="8"/>
      <c r="H37" s="9"/>
      <c r="I37" s="6"/>
    </row>
    <row r="38" spans="1:9" s="24" customFormat="1" ht="16.5" customHeight="1" thickBot="1" x14ac:dyDescent="0.3">
      <c r="A38" s="20"/>
      <c r="B38" s="20"/>
      <c r="C38" s="21"/>
      <c r="D38" s="22"/>
      <c r="E38" s="21" t="s">
        <v>17</v>
      </c>
      <c r="F38" s="23"/>
      <c r="G38" s="23">
        <f>SUM(G9:G36)</f>
        <v>321.25</v>
      </c>
      <c r="H38" s="21"/>
      <c r="I38" s="21"/>
    </row>
    <row r="39" spans="1:9" s="25" customFormat="1" ht="12.75" x14ac:dyDescent="0.2"/>
    <row r="40" spans="1:9" x14ac:dyDescent="0.2">
      <c r="G40" s="26"/>
    </row>
    <row r="41" spans="1:9" x14ac:dyDescent="0.2">
      <c r="A41" s="27" t="s">
        <v>18</v>
      </c>
      <c r="B41" s="28"/>
      <c r="C41" s="28"/>
    </row>
    <row r="42" spans="1:9" x14ac:dyDescent="0.2">
      <c r="A42" s="28"/>
      <c r="B42" s="28"/>
      <c r="C42" s="29"/>
    </row>
    <row r="43" spans="1:9" x14ac:dyDescent="0.2">
      <c r="A43" s="28"/>
      <c r="B43" s="28"/>
      <c r="C43" s="28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K43"/>
  <sheetViews>
    <sheetView tabSelected="1" workbookViewId="0">
      <selection activeCell="C21" sqref="C21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2.5703125" style="1" customWidth="1"/>
    <col min="5" max="5" width="29.85546875" style="1" customWidth="1"/>
    <col min="6" max="6" width="12.140625" style="1" customWidth="1"/>
    <col min="7" max="7" width="12.42578125" style="1" customWidth="1"/>
    <col min="8" max="8" width="18" style="1" customWidth="1"/>
    <col min="9" max="9" width="25.85546875" style="1" customWidth="1"/>
    <col min="10" max="16384" width="9.140625" style="1"/>
  </cols>
  <sheetData>
    <row r="1" spans="1:11" ht="15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</row>
    <row r="2" spans="1:11" ht="15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</row>
    <row r="3" spans="1:11" ht="15" x14ac:dyDescent="0.25">
      <c r="A3" s="33" t="s">
        <v>2</v>
      </c>
      <c r="B3" s="33"/>
      <c r="C3" s="33"/>
      <c r="D3" s="33"/>
      <c r="E3" s="33"/>
      <c r="F3" s="33"/>
      <c r="G3" s="33"/>
      <c r="H3" s="33"/>
      <c r="I3" s="33"/>
    </row>
    <row r="4" spans="1:11" ht="15" x14ac:dyDescent="0.25">
      <c r="A4" s="33" t="s">
        <v>3</v>
      </c>
      <c r="B4" s="33"/>
      <c r="C4" s="33"/>
      <c r="D4" s="33"/>
      <c r="E4" s="33"/>
      <c r="F4" s="33"/>
      <c r="G4" s="33"/>
      <c r="H4" s="33"/>
      <c r="I4" s="33"/>
    </row>
    <row r="6" spans="1:11" ht="15" x14ac:dyDescent="0.25">
      <c r="A6" s="2" t="s">
        <v>93</v>
      </c>
      <c r="B6" s="2"/>
    </row>
    <row r="8" spans="1:11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11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9">
        <f>'Mar''17'!H19</f>
        <v>178.75000000000011</v>
      </c>
      <c r="I9" s="6"/>
    </row>
    <row r="10" spans="1:11" s="10" customFormat="1" ht="18" customHeight="1" x14ac:dyDescent="0.25">
      <c r="A10" s="5">
        <v>42826</v>
      </c>
      <c r="B10" s="11" t="s">
        <v>84</v>
      </c>
      <c r="C10" s="6" t="s">
        <v>14</v>
      </c>
      <c r="D10" s="7" t="s">
        <v>15</v>
      </c>
      <c r="E10" s="12" t="s">
        <v>16</v>
      </c>
      <c r="F10" s="30">
        <v>321.25</v>
      </c>
      <c r="G10" s="31"/>
      <c r="H10" s="9">
        <f>H9+F10-G10</f>
        <v>500.00000000000011</v>
      </c>
      <c r="I10" s="6"/>
    </row>
    <row r="11" spans="1:11" s="10" customFormat="1" ht="17.25" customHeight="1" x14ac:dyDescent="0.25">
      <c r="A11" s="11">
        <v>42828</v>
      </c>
      <c r="B11" s="11" t="s">
        <v>94</v>
      </c>
      <c r="C11" s="14" t="s">
        <v>25</v>
      </c>
      <c r="D11" s="7" t="s">
        <v>26</v>
      </c>
      <c r="E11" s="15" t="s">
        <v>27</v>
      </c>
      <c r="F11" s="30"/>
      <c r="G11" s="30">
        <v>50</v>
      </c>
      <c r="H11" s="9">
        <f t="shared" ref="H11:H21" si="0">H10+F11-G11</f>
        <v>450.00000000000011</v>
      </c>
      <c r="I11" s="6"/>
      <c r="K11" s="16"/>
    </row>
    <row r="12" spans="1:11" s="10" customFormat="1" ht="17.25" customHeight="1" x14ac:dyDescent="0.25">
      <c r="A12" s="11">
        <v>42829</v>
      </c>
      <c r="B12" s="11" t="s">
        <v>95</v>
      </c>
      <c r="C12" s="14" t="s">
        <v>40</v>
      </c>
      <c r="D12" s="7" t="s">
        <v>86</v>
      </c>
      <c r="E12" s="15" t="s">
        <v>87</v>
      </c>
      <c r="F12" s="30"/>
      <c r="G12" s="30">
        <v>63</v>
      </c>
      <c r="H12" s="9">
        <f t="shared" si="0"/>
        <v>387.00000000000011</v>
      </c>
      <c r="I12" s="6"/>
    </row>
    <row r="13" spans="1:11" s="10" customFormat="1" ht="18.75" customHeight="1" x14ac:dyDescent="0.25">
      <c r="A13" s="11">
        <v>42831</v>
      </c>
      <c r="B13" s="11" t="s">
        <v>96</v>
      </c>
      <c r="C13" s="14" t="s">
        <v>88</v>
      </c>
      <c r="D13" s="7" t="s">
        <v>26</v>
      </c>
      <c r="E13" s="15" t="s">
        <v>89</v>
      </c>
      <c r="F13" s="30"/>
      <c r="G13" s="30">
        <v>53</v>
      </c>
      <c r="H13" s="9">
        <f t="shared" si="0"/>
        <v>334.00000000000011</v>
      </c>
      <c r="I13" s="6"/>
    </row>
    <row r="14" spans="1:11" s="10" customFormat="1" ht="16.5" customHeight="1" x14ac:dyDescent="0.25">
      <c r="A14" s="11">
        <v>42831</v>
      </c>
      <c r="B14" s="11" t="s">
        <v>97</v>
      </c>
      <c r="C14" s="14" t="s">
        <v>46</v>
      </c>
      <c r="D14" s="7" t="s">
        <v>44</v>
      </c>
      <c r="E14" s="15" t="s">
        <v>16</v>
      </c>
      <c r="F14" s="30"/>
      <c r="G14" s="30">
        <v>36.950000000000003</v>
      </c>
      <c r="H14" s="9">
        <f t="shared" si="0"/>
        <v>297.05000000000013</v>
      </c>
      <c r="I14" s="6"/>
    </row>
    <row r="15" spans="1:11" s="10" customFormat="1" ht="18" customHeight="1" x14ac:dyDescent="0.25">
      <c r="A15" s="11">
        <v>42834</v>
      </c>
      <c r="B15" s="11" t="s">
        <v>98</v>
      </c>
      <c r="C15" s="14" t="s">
        <v>25</v>
      </c>
      <c r="D15" s="7" t="s">
        <v>26</v>
      </c>
      <c r="E15" s="15" t="s">
        <v>27</v>
      </c>
      <c r="F15" s="30"/>
      <c r="G15" s="30">
        <v>50</v>
      </c>
      <c r="H15" s="9">
        <f t="shared" si="0"/>
        <v>247.05000000000013</v>
      </c>
      <c r="I15" s="6"/>
    </row>
    <row r="16" spans="1:11" s="10" customFormat="1" ht="17.25" customHeight="1" x14ac:dyDescent="0.25">
      <c r="A16" s="11">
        <v>42838</v>
      </c>
      <c r="B16" s="11" t="s">
        <v>99</v>
      </c>
      <c r="C16" s="14" t="s">
        <v>25</v>
      </c>
      <c r="D16" s="7" t="s">
        <v>26</v>
      </c>
      <c r="E16" s="15" t="s">
        <v>27</v>
      </c>
      <c r="F16" s="30"/>
      <c r="G16" s="30">
        <v>50</v>
      </c>
      <c r="H16" s="9">
        <f t="shared" si="0"/>
        <v>197.05000000000013</v>
      </c>
      <c r="I16" s="6"/>
    </row>
    <row r="17" spans="1:11" s="10" customFormat="1" ht="18.75" customHeight="1" x14ac:dyDescent="0.25">
      <c r="A17" s="11">
        <v>42842</v>
      </c>
      <c r="B17" s="11" t="s">
        <v>100</v>
      </c>
      <c r="C17" s="14" t="s">
        <v>90</v>
      </c>
      <c r="D17" s="7" t="s">
        <v>26</v>
      </c>
      <c r="E17" s="15" t="s">
        <v>91</v>
      </c>
      <c r="F17" s="30"/>
      <c r="G17" s="30">
        <v>32</v>
      </c>
      <c r="H17" s="9">
        <f t="shared" si="0"/>
        <v>165.05000000000013</v>
      </c>
      <c r="I17" s="17"/>
    </row>
    <row r="18" spans="1:11" s="10" customFormat="1" ht="17.25" customHeight="1" x14ac:dyDescent="0.25">
      <c r="A18" s="11">
        <v>42842</v>
      </c>
      <c r="B18" s="11" t="s">
        <v>101</v>
      </c>
      <c r="C18" s="14" t="s">
        <v>106</v>
      </c>
      <c r="D18" s="7" t="s">
        <v>26</v>
      </c>
      <c r="E18" s="15" t="s">
        <v>27</v>
      </c>
      <c r="F18" s="30"/>
      <c r="G18" s="30">
        <v>70</v>
      </c>
      <c r="H18" s="9">
        <f t="shared" si="0"/>
        <v>95.050000000000125</v>
      </c>
      <c r="I18" s="17"/>
    </row>
    <row r="19" spans="1:11" s="10" customFormat="1" ht="19.5" customHeight="1" x14ac:dyDescent="0.25">
      <c r="A19" s="11">
        <v>42844</v>
      </c>
      <c r="B19" s="11" t="s">
        <v>102</v>
      </c>
      <c r="C19" s="14" t="s">
        <v>107</v>
      </c>
      <c r="D19" s="7" t="s">
        <v>26</v>
      </c>
      <c r="E19" s="15" t="s">
        <v>16</v>
      </c>
      <c r="F19" s="30"/>
      <c r="G19" s="30">
        <v>23.85</v>
      </c>
      <c r="H19" s="9">
        <f t="shared" si="0"/>
        <v>71.200000000000131</v>
      </c>
      <c r="I19" s="6"/>
    </row>
    <row r="20" spans="1:11" s="10" customFormat="1" ht="15.75" customHeight="1" x14ac:dyDescent="0.25">
      <c r="A20" s="11">
        <v>42850</v>
      </c>
      <c r="B20" s="11" t="s">
        <v>103</v>
      </c>
      <c r="C20" s="14" t="s">
        <v>25</v>
      </c>
      <c r="D20" s="7" t="s">
        <v>26</v>
      </c>
      <c r="E20" s="15" t="s">
        <v>27</v>
      </c>
      <c r="F20" s="13"/>
      <c r="G20" s="13">
        <v>50</v>
      </c>
      <c r="H20" s="9">
        <f t="shared" si="0"/>
        <v>21.200000000000131</v>
      </c>
      <c r="I20" s="17"/>
    </row>
    <row r="21" spans="1:11" s="10" customFormat="1" ht="16.5" customHeight="1" x14ac:dyDescent="0.25">
      <c r="A21" s="11">
        <v>42853</v>
      </c>
      <c r="B21" s="11" t="s">
        <v>104</v>
      </c>
      <c r="C21" s="14" t="s">
        <v>108</v>
      </c>
      <c r="D21" s="7" t="s">
        <v>26</v>
      </c>
      <c r="E21" s="15" t="s">
        <v>109</v>
      </c>
      <c r="F21" s="13"/>
      <c r="G21" s="13">
        <v>6.9</v>
      </c>
      <c r="H21" s="9">
        <f t="shared" si="0"/>
        <v>14.30000000000013</v>
      </c>
      <c r="I21" s="17"/>
    </row>
    <row r="22" spans="1:11" s="10" customFormat="1" ht="16.5" customHeight="1" x14ac:dyDescent="0.25">
      <c r="A22" s="11"/>
      <c r="B22" s="11"/>
      <c r="C22" s="14"/>
      <c r="D22" s="7"/>
      <c r="E22" s="15"/>
      <c r="F22" s="30"/>
      <c r="G22" s="13"/>
      <c r="H22" s="9"/>
      <c r="I22" s="17"/>
    </row>
    <row r="23" spans="1:11" s="10" customFormat="1" ht="16.5" customHeight="1" x14ac:dyDescent="0.25">
      <c r="A23" s="11"/>
      <c r="B23" s="11"/>
      <c r="C23" s="14"/>
      <c r="D23" s="7"/>
      <c r="E23" s="15"/>
      <c r="F23" s="13"/>
      <c r="G23" s="13"/>
      <c r="H23" s="9"/>
      <c r="I23" s="17"/>
    </row>
    <row r="24" spans="1:11" s="10" customFormat="1" ht="16.5" customHeight="1" x14ac:dyDescent="0.25">
      <c r="A24" s="11"/>
      <c r="B24" s="11"/>
      <c r="C24" s="14"/>
      <c r="D24" s="7"/>
      <c r="E24" s="15"/>
      <c r="F24" s="13"/>
      <c r="G24" s="13"/>
      <c r="H24" s="9"/>
      <c r="I24" s="17"/>
    </row>
    <row r="25" spans="1:11" s="10" customFormat="1" ht="16.5" customHeight="1" x14ac:dyDescent="0.25">
      <c r="A25" s="11"/>
      <c r="B25" s="11"/>
      <c r="C25" s="14"/>
      <c r="D25" s="7"/>
      <c r="E25" s="15"/>
      <c r="F25" s="13"/>
      <c r="G25" s="13"/>
      <c r="H25" s="18"/>
      <c r="I25" s="17"/>
    </row>
    <row r="26" spans="1:11" s="10" customFormat="1" ht="18" customHeight="1" x14ac:dyDescent="0.25">
      <c r="A26" s="11"/>
      <c r="B26" s="11"/>
      <c r="C26" s="6"/>
      <c r="D26" s="7"/>
      <c r="E26" s="12"/>
      <c r="F26" s="13"/>
      <c r="G26" s="13"/>
      <c r="H26" s="18"/>
      <c r="I26" s="17"/>
    </row>
    <row r="27" spans="1:11" s="10" customFormat="1" ht="17.25" customHeight="1" x14ac:dyDescent="0.25">
      <c r="A27" s="11"/>
      <c r="B27" s="11"/>
      <c r="C27" s="14"/>
      <c r="D27" s="7"/>
      <c r="E27" s="15"/>
      <c r="F27" s="13"/>
      <c r="G27" s="13"/>
      <c r="H27" s="18"/>
      <c r="I27" s="17"/>
      <c r="K27" s="16"/>
    </row>
    <row r="28" spans="1:11" s="10" customFormat="1" ht="16.5" customHeight="1" x14ac:dyDescent="0.25">
      <c r="A28" s="11"/>
      <c r="B28" s="11"/>
      <c r="C28" s="6"/>
      <c r="D28" s="7"/>
      <c r="E28" s="15"/>
      <c r="F28" s="13"/>
      <c r="G28" s="13"/>
      <c r="H28" s="18"/>
      <c r="I28" s="17"/>
    </row>
    <row r="29" spans="1:11" s="10" customFormat="1" ht="17.25" customHeight="1" x14ac:dyDescent="0.25">
      <c r="A29" s="11"/>
      <c r="B29" s="11"/>
      <c r="C29" s="14"/>
      <c r="D29" s="7"/>
      <c r="E29" s="15"/>
      <c r="F29" s="13"/>
      <c r="G29" s="13"/>
      <c r="H29" s="18"/>
      <c r="I29" s="6"/>
    </row>
    <row r="30" spans="1:11" s="10" customFormat="1" ht="16.5" customHeight="1" x14ac:dyDescent="0.25">
      <c r="A30" s="11"/>
      <c r="B30" s="11"/>
      <c r="C30" s="14"/>
      <c r="D30" s="19"/>
      <c r="E30" s="15"/>
      <c r="F30" s="13"/>
      <c r="G30" s="13"/>
      <c r="H30" s="18"/>
      <c r="I30" s="6"/>
    </row>
    <row r="31" spans="1:11" s="10" customFormat="1" ht="16.5" customHeight="1" x14ac:dyDescent="0.25">
      <c r="A31" s="11"/>
      <c r="B31" s="11"/>
      <c r="C31" s="6"/>
      <c r="D31" s="7"/>
      <c r="E31" s="12"/>
      <c r="F31" s="13"/>
      <c r="G31" s="13"/>
      <c r="H31" s="18"/>
      <c r="I31" s="6"/>
    </row>
    <row r="32" spans="1:11" s="10" customFormat="1" ht="16.5" customHeight="1" x14ac:dyDescent="0.25">
      <c r="A32" s="11"/>
      <c r="B32" s="11"/>
      <c r="C32" s="14"/>
      <c r="D32" s="7"/>
      <c r="E32" s="15"/>
      <c r="F32" s="13"/>
      <c r="G32" s="13"/>
      <c r="H32" s="18"/>
      <c r="I32" s="6"/>
    </row>
    <row r="33" spans="1:9" s="10" customFormat="1" ht="17.25" customHeight="1" x14ac:dyDescent="0.25">
      <c r="A33" s="11"/>
      <c r="B33" s="11"/>
      <c r="C33" s="14"/>
      <c r="D33" s="19"/>
      <c r="E33" s="12"/>
      <c r="F33" s="13"/>
      <c r="G33" s="13"/>
      <c r="H33" s="18"/>
      <c r="I33" s="6"/>
    </row>
    <row r="34" spans="1:9" s="10" customFormat="1" ht="15.75" customHeight="1" x14ac:dyDescent="0.25">
      <c r="A34" s="11"/>
      <c r="B34" s="11"/>
      <c r="C34" s="14"/>
      <c r="D34" s="7"/>
      <c r="E34" s="15"/>
      <c r="F34" s="13"/>
      <c r="G34" s="13"/>
      <c r="H34" s="18"/>
      <c r="I34" s="6"/>
    </row>
    <row r="35" spans="1:9" s="10" customFormat="1" ht="16.5" customHeight="1" x14ac:dyDescent="0.25">
      <c r="A35" s="11"/>
      <c r="B35" s="11"/>
      <c r="C35" s="14"/>
      <c r="D35" s="19"/>
      <c r="E35" s="15"/>
      <c r="F35" s="13"/>
      <c r="G35" s="13"/>
      <c r="H35" s="18"/>
      <c r="I35" s="6"/>
    </row>
    <row r="36" spans="1:9" s="10" customFormat="1" ht="16.5" customHeight="1" x14ac:dyDescent="0.25">
      <c r="A36" s="5"/>
      <c r="B36" s="5"/>
      <c r="C36" s="6"/>
      <c r="D36" s="7"/>
      <c r="E36" s="12"/>
      <c r="F36" s="8"/>
      <c r="G36" s="8"/>
      <c r="H36" s="9"/>
      <c r="I36" s="6"/>
    </row>
    <row r="37" spans="1:9" s="10" customFormat="1" ht="16.5" customHeight="1" x14ac:dyDescent="0.25">
      <c r="A37" s="5"/>
      <c r="B37" s="5"/>
      <c r="C37" s="6"/>
      <c r="D37" s="7"/>
      <c r="E37" s="6"/>
      <c r="F37" s="8"/>
      <c r="G37" s="8"/>
      <c r="H37" s="9"/>
      <c r="I37" s="6"/>
    </row>
    <row r="38" spans="1:9" s="24" customFormat="1" ht="16.5" customHeight="1" thickBot="1" x14ac:dyDescent="0.3">
      <c r="A38" s="20"/>
      <c r="B38" s="20"/>
      <c r="C38" s="21"/>
      <c r="D38" s="22"/>
      <c r="E38" s="21" t="s">
        <v>17</v>
      </c>
      <c r="F38" s="23"/>
      <c r="G38" s="23">
        <f>SUM(G9:G36)</f>
        <v>485.7</v>
      </c>
      <c r="H38" s="21"/>
      <c r="I38" s="21"/>
    </row>
    <row r="39" spans="1:9" s="25" customFormat="1" ht="12.75" x14ac:dyDescent="0.2"/>
    <row r="40" spans="1:9" x14ac:dyDescent="0.2">
      <c r="G40" s="26"/>
    </row>
    <row r="41" spans="1:9" x14ac:dyDescent="0.2">
      <c r="A41" s="27" t="s">
        <v>18</v>
      </c>
      <c r="B41" s="28"/>
      <c r="C41" s="28"/>
    </row>
    <row r="42" spans="1:9" x14ac:dyDescent="0.2">
      <c r="A42" s="28"/>
      <c r="B42" s="28"/>
      <c r="C42" s="29"/>
    </row>
    <row r="43" spans="1:9" x14ac:dyDescent="0.2">
      <c r="A43" s="28"/>
      <c r="B43" s="28"/>
      <c r="C43" s="28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K44"/>
  <sheetViews>
    <sheetView workbookViewId="0">
      <selection activeCell="C12" sqref="C12:E12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2.5703125" style="1" customWidth="1"/>
    <col min="5" max="5" width="29.85546875" style="1" customWidth="1"/>
    <col min="6" max="6" width="12.140625" style="1" customWidth="1"/>
    <col min="7" max="7" width="12.42578125" style="1" customWidth="1"/>
    <col min="8" max="8" width="18" style="1" customWidth="1"/>
    <col min="9" max="9" width="25.85546875" style="1" customWidth="1"/>
    <col min="10" max="16384" width="9.140625" style="1"/>
  </cols>
  <sheetData>
    <row r="1" spans="1:11" ht="15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</row>
    <row r="2" spans="1:11" ht="15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</row>
    <row r="3" spans="1:11" ht="15" x14ac:dyDescent="0.25">
      <c r="A3" s="33" t="s">
        <v>2</v>
      </c>
      <c r="B3" s="33"/>
      <c r="C3" s="33"/>
      <c r="D3" s="33"/>
      <c r="E3" s="33"/>
      <c r="F3" s="33"/>
      <c r="G3" s="33"/>
      <c r="H3" s="33"/>
      <c r="I3" s="33"/>
    </row>
    <row r="4" spans="1:11" ht="15" x14ac:dyDescent="0.25">
      <c r="A4" s="33" t="s">
        <v>3</v>
      </c>
      <c r="B4" s="33"/>
      <c r="C4" s="33"/>
      <c r="D4" s="33"/>
      <c r="E4" s="33"/>
      <c r="F4" s="33"/>
      <c r="G4" s="33"/>
      <c r="H4" s="33"/>
      <c r="I4" s="33"/>
    </row>
    <row r="6" spans="1:11" ht="15" x14ac:dyDescent="0.25">
      <c r="A6" s="2" t="s">
        <v>92</v>
      </c>
      <c r="B6" s="2"/>
    </row>
    <row r="8" spans="1:11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11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8">
        <f>'Apr''17'!H21</f>
        <v>14.30000000000013</v>
      </c>
      <c r="I9" s="6"/>
    </row>
    <row r="10" spans="1:11" s="10" customFormat="1" ht="18" customHeight="1" x14ac:dyDescent="0.25">
      <c r="A10" s="5">
        <v>42856</v>
      </c>
      <c r="B10" s="11" t="s">
        <v>110</v>
      </c>
      <c r="C10" s="6" t="s">
        <v>14</v>
      </c>
      <c r="D10" s="7" t="s">
        <v>15</v>
      </c>
      <c r="E10" s="12" t="s">
        <v>16</v>
      </c>
      <c r="F10" s="13">
        <v>485.7</v>
      </c>
      <c r="G10" s="8"/>
      <c r="H10" s="8">
        <f>H9+F10-G10</f>
        <v>500.00000000000011</v>
      </c>
      <c r="I10" s="6"/>
    </row>
    <row r="11" spans="1:11" s="10" customFormat="1" ht="17.25" customHeight="1" x14ac:dyDescent="0.25">
      <c r="A11" s="11">
        <v>42859</v>
      </c>
      <c r="B11" s="11" t="s">
        <v>105</v>
      </c>
      <c r="C11" s="14" t="s">
        <v>111</v>
      </c>
      <c r="D11" s="7" t="s">
        <v>65</v>
      </c>
      <c r="E11" s="15" t="s">
        <v>112</v>
      </c>
      <c r="F11" s="13"/>
      <c r="G11" s="13">
        <v>39.799999999999997</v>
      </c>
      <c r="H11" s="8">
        <f t="shared" ref="H11:H29" si="0">H10+F11-G11</f>
        <v>460.2000000000001</v>
      </c>
      <c r="I11" s="6"/>
      <c r="K11" s="16"/>
    </row>
    <row r="12" spans="1:11" s="10" customFormat="1" ht="17.25" customHeight="1" x14ac:dyDescent="0.25">
      <c r="A12" s="11">
        <v>42862</v>
      </c>
      <c r="B12" s="11" t="s">
        <v>113</v>
      </c>
      <c r="C12" s="14" t="s">
        <v>25</v>
      </c>
      <c r="D12" s="7" t="s">
        <v>26</v>
      </c>
      <c r="E12" s="15" t="s">
        <v>27</v>
      </c>
      <c r="F12" s="13"/>
      <c r="G12" s="13">
        <v>40</v>
      </c>
      <c r="H12" s="8">
        <f t="shared" si="0"/>
        <v>420.2000000000001</v>
      </c>
      <c r="I12" s="6"/>
    </row>
    <row r="13" spans="1:11" s="10" customFormat="1" ht="18.75" customHeight="1" x14ac:dyDescent="0.25">
      <c r="A13" s="11">
        <v>42864</v>
      </c>
      <c r="B13" s="11" t="s">
        <v>114</v>
      </c>
      <c r="C13" s="14" t="s">
        <v>121</v>
      </c>
      <c r="D13" s="7" t="s">
        <v>26</v>
      </c>
      <c r="E13" s="15" t="s">
        <v>16</v>
      </c>
      <c r="F13" s="13"/>
      <c r="G13" s="13">
        <v>7</v>
      </c>
      <c r="H13" s="8">
        <f t="shared" si="0"/>
        <v>413.2000000000001</v>
      </c>
      <c r="I13" s="6"/>
    </row>
    <row r="14" spans="1:11" s="10" customFormat="1" ht="16.5" customHeight="1" x14ac:dyDescent="0.25">
      <c r="A14" s="11">
        <v>42864</v>
      </c>
      <c r="B14" s="11" t="s">
        <v>115</v>
      </c>
      <c r="C14" s="14" t="s">
        <v>122</v>
      </c>
      <c r="D14" s="7" t="s">
        <v>15</v>
      </c>
      <c r="E14" s="15" t="s">
        <v>16</v>
      </c>
      <c r="F14" s="13"/>
      <c r="G14" s="13">
        <v>9</v>
      </c>
      <c r="H14" s="8">
        <f t="shared" si="0"/>
        <v>404.2000000000001</v>
      </c>
      <c r="I14" s="6"/>
    </row>
    <row r="15" spans="1:11" s="10" customFormat="1" ht="18" customHeight="1" x14ac:dyDescent="0.25">
      <c r="A15" s="11">
        <v>42864</v>
      </c>
      <c r="B15" s="11" t="s">
        <v>116</v>
      </c>
      <c r="C15" s="14" t="s">
        <v>123</v>
      </c>
      <c r="D15" s="7" t="s">
        <v>26</v>
      </c>
      <c r="E15" s="15" t="s">
        <v>16</v>
      </c>
      <c r="F15" s="13"/>
      <c r="G15" s="13">
        <v>94.35</v>
      </c>
      <c r="H15" s="8">
        <f t="shared" si="0"/>
        <v>309.85000000000014</v>
      </c>
      <c r="I15" s="6"/>
    </row>
    <row r="16" spans="1:11" s="10" customFormat="1" ht="17.25" customHeight="1" x14ac:dyDescent="0.25">
      <c r="A16" s="11">
        <v>42867</v>
      </c>
      <c r="B16" s="11" t="s">
        <v>117</v>
      </c>
      <c r="C16" s="14" t="s">
        <v>124</v>
      </c>
      <c r="D16" s="7" t="s">
        <v>26</v>
      </c>
      <c r="E16" s="15" t="s">
        <v>125</v>
      </c>
      <c r="F16" s="13"/>
      <c r="G16" s="13">
        <v>1.2</v>
      </c>
      <c r="H16" s="8">
        <f t="shared" si="0"/>
        <v>308.65000000000015</v>
      </c>
      <c r="I16" s="6"/>
    </row>
    <row r="17" spans="1:11" s="10" customFormat="1" ht="17.25" customHeight="1" x14ac:dyDescent="0.25">
      <c r="A17" s="11">
        <v>42867</v>
      </c>
      <c r="B17" s="11" t="s">
        <v>118</v>
      </c>
      <c r="C17" s="14" t="s">
        <v>136</v>
      </c>
      <c r="D17" s="7" t="s">
        <v>44</v>
      </c>
      <c r="E17" s="15" t="s">
        <v>137</v>
      </c>
      <c r="F17" s="13"/>
      <c r="G17" s="13">
        <v>27.6</v>
      </c>
      <c r="H17" s="8">
        <f t="shared" si="0"/>
        <v>281.05000000000013</v>
      </c>
      <c r="I17" s="6"/>
    </row>
    <row r="18" spans="1:11" s="10" customFormat="1" ht="18.75" customHeight="1" x14ac:dyDescent="0.25">
      <c r="A18" s="11">
        <v>42869</v>
      </c>
      <c r="B18" s="11" t="s">
        <v>119</v>
      </c>
      <c r="C18" s="14" t="s">
        <v>25</v>
      </c>
      <c r="D18" s="7" t="s">
        <v>26</v>
      </c>
      <c r="E18" s="15" t="s">
        <v>27</v>
      </c>
      <c r="F18" s="13"/>
      <c r="G18" s="13">
        <v>50</v>
      </c>
      <c r="H18" s="8">
        <f t="shared" si="0"/>
        <v>231.05000000000013</v>
      </c>
      <c r="I18" s="17"/>
    </row>
    <row r="19" spans="1:11" s="10" customFormat="1" ht="17.25" customHeight="1" x14ac:dyDescent="0.25">
      <c r="A19" s="11">
        <v>42872</v>
      </c>
      <c r="B19" s="11" t="s">
        <v>120</v>
      </c>
      <c r="C19" s="14" t="s">
        <v>126</v>
      </c>
      <c r="D19" s="7" t="s">
        <v>127</v>
      </c>
      <c r="E19" s="15" t="s">
        <v>128</v>
      </c>
      <c r="F19" s="13"/>
      <c r="G19" s="13">
        <v>88.8</v>
      </c>
      <c r="H19" s="8">
        <f t="shared" si="0"/>
        <v>142.25000000000011</v>
      </c>
      <c r="I19" s="17"/>
    </row>
    <row r="20" spans="1:11" s="10" customFormat="1" ht="19.5" customHeight="1" x14ac:dyDescent="0.25">
      <c r="A20" s="11">
        <v>42873</v>
      </c>
      <c r="B20" s="11" t="s">
        <v>131</v>
      </c>
      <c r="C20" s="14" t="s">
        <v>129</v>
      </c>
      <c r="D20" s="7" t="s">
        <v>15</v>
      </c>
      <c r="E20" s="15" t="s">
        <v>130</v>
      </c>
      <c r="F20" s="13"/>
      <c r="G20" s="13">
        <v>6.9</v>
      </c>
      <c r="H20" s="8">
        <f t="shared" si="0"/>
        <v>135.35000000000011</v>
      </c>
      <c r="I20" s="6"/>
    </row>
    <row r="21" spans="1:11" s="10" customFormat="1" ht="15.75" customHeight="1" x14ac:dyDescent="0.25">
      <c r="A21" s="11">
        <v>42877</v>
      </c>
      <c r="B21" s="11" t="s">
        <v>132</v>
      </c>
      <c r="C21" s="14" t="s">
        <v>133</v>
      </c>
      <c r="D21" s="7" t="s">
        <v>44</v>
      </c>
      <c r="E21" s="15" t="s">
        <v>16</v>
      </c>
      <c r="F21" s="13"/>
      <c r="G21" s="13">
        <v>40</v>
      </c>
      <c r="H21" s="8">
        <f t="shared" si="0"/>
        <v>95.350000000000108</v>
      </c>
      <c r="I21" s="17"/>
    </row>
    <row r="22" spans="1:11" s="10" customFormat="1" ht="16.5" customHeight="1" x14ac:dyDescent="0.25">
      <c r="A22" s="11">
        <v>42877</v>
      </c>
      <c r="B22" s="11" t="s">
        <v>135</v>
      </c>
      <c r="C22" s="14" t="s">
        <v>134</v>
      </c>
      <c r="D22" s="7" t="s">
        <v>26</v>
      </c>
      <c r="E22" s="15" t="s">
        <v>16</v>
      </c>
      <c r="F22" s="13"/>
      <c r="G22" s="13">
        <v>34</v>
      </c>
      <c r="H22" s="8">
        <f t="shared" si="0"/>
        <v>61.350000000000108</v>
      </c>
      <c r="I22" s="17"/>
    </row>
    <row r="23" spans="1:11" s="10" customFormat="1" ht="16.5" customHeight="1" x14ac:dyDescent="0.25">
      <c r="A23" s="11">
        <v>42883</v>
      </c>
      <c r="B23" s="11" t="s">
        <v>138</v>
      </c>
      <c r="C23" s="14" t="s">
        <v>25</v>
      </c>
      <c r="D23" s="7" t="s">
        <v>26</v>
      </c>
      <c r="E23" s="15" t="s">
        <v>27</v>
      </c>
      <c r="F23" s="30"/>
      <c r="G23" s="13">
        <v>50</v>
      </c>
      <c r="H23" s="8">
        <f t="shared" si="0"/>
        <v>11.350000000000108</v>
      </c>
      <c r="I23" s="17"/>
    </row>
    <row r="24" spans="1:11" s="10" customFormat="1" ht="16.5" customHeight="1" x14ac:dyDescent="0.25">
      <c r="A24" s="11">
        <v>42884</v>
      </c>
      <c r="B24" s="11" t="s">
        <v>144</v>
      </c>
      <c r="C24" s="6" t="s">
        <v>14</v>
      </c>
      <c r="D24" s="7" t="s">
        <v>15</v>
      </c>
      <c r="E24" s="12" t="s">
        <v>16</v>
      </c>
      <c r="F24" s="13">
        <v>488.65</v>
      </c>
      <c r="G24" s="13"/>
      <c r="H24" s="8">
        <f t="shared" si="0"/>
        <v>500.00000000000011</v>
      </c>
      <c r="I24" s="17"/>
    </row>
    <row r="25" spans="1:11" s="10" customFormat="1" ht="16.5" customHeight="1" x14ac:dyDescent="0.25">
      <c r="A25" s="11">
        <v>42884</v>
      </c>
      <c r="B25" s="11" t="s">
        <v>139</v>
      </c>
      <c r="C25" s="14" t="s">
        <v>25</v>
      </c>
      <c r="D25" s="7" t="s">
        <v>26</v>
      </c>
      <c r="E25" s="15" t="s">
        <v>27</v>
      </c>
      <c r="F25" s="13"/>
      <c r="G25" s="13">
        <v>50</v>
      </c>
      <c r="H25" s="8">
        <f t="shared" si="0"/>
        <v>450.00000000000011</v>
      </c>
      <c r="I25" s="17"/>
    </row>
    <row r="26" spans="1:11" s="10" customFormat="1" ht="16.5" customHeight="1" x14ac:dyDescent="0.25">
      <c r="A26" s="11">
        <v>42884</v>
      </c>
      <c r="B26" s="11" t="s">
        <v>140</v>
      </c>
      <c r="C26" s="14" t="s">
        <v>145</v>
      </c>
      <c r="D26" s="7" t="s">
        <v>26</v>
      </c>
      <c r="E26" s="15" t="s">
        <v>27</v>
      </c>
      <c r="F26" s="13"/>
      <c r="G26" s="13">
        <v>30</v>
      </c>
      <c r="H26" s="8">
        <f t="shared" si="0"/>
        <v>420.00000000000011</v>
      </c>
      <c r="I26" s="17"/>
    </row>
    <row r="27" spans="1:11" s="10" customFormat="1" ht="18" customHeight="1" x14ac:dyDescent="0.25">
      <c r="A27" s="11">
        <v>42885</v>
      </c>
      <c r="B27" s="11" t="s">
        <v>141</v>
      </c>
      <c r="C27" s="6" t="s">
        <v>146</v>
      </c>
      <c r="D27" s="7" t="s">
        <v>26</v>
      </c>
      <c r="E27" s="12" t="s">
        <v>16</v>
      </c>
      <c r="F27" s="13"/>
      <c r="G27" s="13">
        <v>48.45</v>
      </c>
      <c r="H27" s="8">
        <f t="shared" si="0"/>
        <v>371.55000000000013</v>
      </c>
      <c r="I27" s="17"/>
    </row>
    <row r="28" spans="1:11" s="10" customFormat="1" ht="17.25" customHeight="1" x14ac:dyDescent="0.25">
      <c r="A28" s="11">
        <v>42886</v>
      </c>
      <c r="B28" s="11" t="s">
        <v>142</v>
      </c>
      <c r="C28" s="14" t="s">
        <v>25</v>
      </c>
      <c r="D28" s="7" t="s">
        <v>26</v>
      </c>
      <c r="E28" s="15" t="s">
        <v>27</v>
      </c>
      <c r="F28" s="13"/>
      <c r="G28" s="13">
        <v>74.5</v>
      </c>
      <c r="H28" s="8">
        <f t="shared" si="0"/>
        <v>297.05000000000013</v>
      </c>
      <c r="I28" s="17"/>
      <c r="K28" s="16"/>
    </row>
    <row r="29" spans="1:11" s="10" customFormat="1" ht="16.5" customHeight="1" x14ac:dyDescent="0.25">
      <c r="A29" s="11">
        <v>42886</v>
      </c>
      <c r="B29" s="11" t="s">
        <v>143</v>
      </c>
      <c r="C29" s="6" t="s">
        <v>147</v>
      </c>
      <c r="D29" s="7" t="s">
        <v>26</v>
      </c>
      <c r="E29" s="15" t="s">
        <v>27</v>
      </c>
      <c r="F29" s="13"/>
      <c r="G29" s="13">
        <v>13</v>
      </c>
      <c r="H29" s="8">
        <f t="shared" si="0"/>
        <v>284.05000000000013</v>
      </c>
      <c r="I29" s="17"/>
    </row>
    <row r="30" spans="1:11" s="10" customFormat="1" ht="17.25" customHeight="1" x14ac:dyDescent="0.25">
      <c r="A30" s="11"/>
      <c r="B30" s="11"/>
      <c r="C30" s="14"/>
      <c r="D30" s="7"/>
      <c r="E30" s="15"/>
      <c r="F30" s="13"/>
      <c r="G30" s="13"/>
      <c r="H30" s="8"/>
      <c r="I30" s="6"/>
    </row>
    <row r="31" spans="1:11" s="10" customFormat="1" ht="16.5" customHeight="1" x14ac:dyDescent="0.25">
      <c r="A31" s="11"/>
      <c r="B31" s="11"/>
      <c r="C31" s="14"/>
      <c r="D31" s="19"/>
      <c r="E31" s="15"/>
      <c r="F31" s="13"/>
      <c r="G31" s="13"/>
      <c r="H31" s="8"/>
      <c r="I31" s="6"/>
    </row>
    <row r="32" spans="1:11" s="10" customFormat="1" ht="16.5" customHeight="1" x14ac:dyDescent="0.25">
      <c r="A32" s="11"/>
      <c r="B32" s="11"/>
      <c r="C32" s="6"/>
      <c r="D32" s="7"/>
      <c r="E32" s="12"/>
      <c r="F32" s="13"/>
      <c r="G32" s="13"/>
      <c r="H32" s="8"/>
      <c r="I32" s="6"/>
    </row>
    <row r="33" spans="1:9" s="10" customFormat="1" ht="16.5" customHeight="1" x14ac:dyDescent="0.25">
      <c r="A33" s="11"/>
      <c r="B33" s="11"/>
      <c r="C33" s="14"/>
      <c r="D33" s="7"/>
      <c r="E33" s="15"/>
      <c r="F33" s="13"/>
      <c r="G33" s="13"/>
      <c r="H33" s="8"/>
      <c r="I33" s="6"/>
    </row>
    <row r="34" spans="1:9" s="10" customFormat="1" ht="17.25" customHeight="1" x14ac:dyDescent="0.25">
      <c r="A34" s="11"/>
      <c r="B34" s="11"/>
      <c r="C34" s="14"/>
      <c r="D34" s="19"/>
      <c r="E34" s="12"/>
      <c r="F34" s="13"/>
      <c r="G34" s="13"/>
      <c r="H34" s="18"/>
      <c r="I34" s="6"/>
    </row>
    <row r="35" spans="1:9" s="10" customFormat="1" ht="15.75" customHeight="1" x14ac:dyDescent="0.25">
      <c r="A35" s="11"/>
      <c r="B35" s="11"/>
      <c r="C35" s="14"/>
      <c r="D35" s="7"/>
      <c r="E35" s="15"/>
      <c r="F35" s="13"/>
      <c r="G35" s="13"/>
      <c r="H35" s="18"/>
      <c r="I35" s="6"/>
    </row>
    <row r="36" spans="1:9" s="10" customFormat="1" ht="16.5" customHeight="1" x14ac:dyDescent="0.25">
      <c r="A36" s="11"/>
      <c r="B36" s="11"/>
      <c r="C36" s="14"/>
      <c r="D36" s="19"/>
      <c r="E36" s="15"/>
      <c r="F36" s="13"/>
      <c r="G36" s="13"/>
      <c r="H36" s="18"/>
      <c r="I36" s="6"/>
    </row>
    <row r="37" spans="1:9" s="10" customFormat="1" ht="16.5" customHeight="1" x14ac:dyDescent="0.25">
      <c r="A37" s="5"/>
      <c r="B37" s="5"/>
      <c r="C37" s="6"/>
      <c r="D37" s="7"/>
      <c r="E37" s="12"/>
      <c r="F37" s="8"/>
      <c r="G37" s="8"/>
      <c r="H37" s="9"/>
      <c r="I37" s="6"/>
    </row>
    <row r="38" spans="1:9" s="10" customFormat="1" ht="16.5" customHeight="1" x14ac:dyDescent="0.25">
      <c r="A38" s="5"/>
      <c r="B38" s="5"/>
      <c r="C38" s="6"/>
      <c r="D38" s="7"/>
      <c r="E38" s="6"/>
      <c r="F38" s="8"/>
      <c r="G38" s="8"/>
      <c r="H38" s="9"/>
      <c r="I38" s="6"/>
    </row>
    <row r="39" spans="1:9" s="24" customFormat="1" ht="16.5" customHeight="1" thickBot="1" x14ac:dyDescent="0.3">
      <c r="A39" s="20"/>
      <c r="B39" s="20"/>
      <c r="C39" s="21"/>
      <c r="D39" s="22"/>
      <c r="E39" s="21" t="s">
        <v>17</v>
      </c>
      <c r="F39" s="23"/>
      <c r="G39" s="23">
        <f>SUM(G9:G37)</f>
        <v>704.59999999999991</v>
      </c>
      <c r="H39" s="21"/>
      <c r="I39" s="21"/>
    </row>
    <row r="40" spans="1:9" s="25" customFormat="1" ht="12.75" x14ac:dyDescent="0.2"/>
    <row r="41" spans="1:9" x14ac:dyDescent="0.2">
      <c r="G41" s="26"/>
    </row>
    <row r="42" spans="1:9" x14ac:dyDescent="0.2">
      <c r="A42" s="27" t="s">
        <v>18</v>
      </c>
      <c r="B42" s="28"/>
      <c r="C42" s="28"/>
    </row>
    <row r="43" spans="1:9" x14ac:dyDescent="0.2">
      <c r="A43" s="28"/>
      <c r="B43" s="28"/>
      <c r="C43" s="29"/>
    </row>
    <row r="44" spans="1:9" x14ac:dyDescent="0.2">
      <c r="A44" s="28"/>
      <c r="B44" s="28"/>
      <c r="C44" s="28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44"/>
  <sheetViews>
    <sheetView workbookViewId="0">
      <selection activeCell="C15" sqref="C15:E15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2.5703125" style="1" customWidth="1"/>
    <col min="5" max="5" width="29.85546875" style="1" customWidth="1"/>
    <col min="6" max="6" width="12.140625" style="1" customWidth="1"/>
    <col min="7" max="7" width="12.42578125" style="1" customWidth="1"/>
    <col min="8" max="8" width="18" style="1" customWidth="1"/>
    <col min="9" max="9" width="25.85546875" style="1" customWidth="1"/>
    <col min="10" max="16384" width="9.140625" style="1"/>
  </cols>
  <sheetData>
    <row r="1" spans="1:11" ht="15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</row>
    <row r="2" spans="1:11" ht="15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</row>
    <row r="3" spans="1:11" ht="15" x14ac:dyDescent="0.25">
      <c r="A3" s="33" t="s">
        <v>2</v>
      </c>
      <c r="B3" s="33"/>
      <c r="C3" s="33"/>
      <c r="D3" s="33"/>
      <c r="E3" s="33"/>
      <c r="F3" s="33"/>
      <c r="G3" s="33"/>
      <c r="H3" s="33"/>
      <c r="I3" s="33"/>
    </row>
    <row r="4" spans="1:11" ht="15" x14ac:dyDescent="0.25">
      <c r="A4" s="33" t="s">
        <v>3</v>
      </c>
      <c r="B4" s="33"/>
      <c r="C4" s="33"/>
      <c r="D4" s="33"/>
      <c r="E4" s="33"/>
      <c r="F4" s="33"/>
      <c r="G4" s="33"/>
      <c r="H4" s="33"/>
      <c r="I4" s="33"/>
    </row>
    <row r="6" spans="1:11" ht="15" x14ac:dyDescent="0.25">
      <c r="A6" s="2" t="s">
        <v>148</v>
      </c>
      <c r="B6" s="2"/>
    </row>
    <row r="8" spans="1:11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11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8">
        <f>'May''17'!H29</f>
        <v>284.05000000000013</v>
      </c>
      <c r="I9" s="6"/>
    </row>
    <row r="10" spans="1:11" s="10" customFormat="1" ht="18" customHeight="1" x14ac:dyDescent="0.25">
      <c r="A10" s="5">
        <v>42887</v>
      </c>
      <c r="B10" s="11" t="s">
        <v>152</v>
      </c>
      <c r="C10" s="6" t="s">
        <v>14</v>
      </c>
      <c r="D10" s="7" t="s">
        <v>15</v>
      </c>
      <c r="E10" s="12" t="s">
        <v>16</v>
      </c>
      <c r="F10" s="13">
        <v>215.95</v>
      </c>
      <c r="G10" s="8"/>
      <c r="H10" s="8">
        <f>H9+F10-G10</f>
        <v>500.00000000000011</v>
      </c>
      <c r="I10" s="6"/>
    </row>
    <row r="11" spans="1:11" s="10" customFormat="1" ht="17.25" customHeight="1" x14ac:dyDescent="0.25">
      <c r="A11" s="5">
        <v>42887</v>
      </c>
      <c r="B11" s="11" t="s">
        <v>149</v>
      </c>
      <c r="C11" s="6" t="s">
        <v>150</v>
      </c>
      <c r="D11" s="7" t="s">
        <v>26</v>
      </c>
      <c r="E11" s="12" t="s">
        <v>151</v>
      </c>
      <c r="F11" s="13"/>
      <c r="G11" s="13">
        <v>25</v>
      </c>
      <c r="H11" s="8">
        <f t="shared" ref="H11:H20" si="0">H10+F11-G11</f>
        <v>475.00000000000011</v>
      </c>
      <c r="I11" s="6"/>
      <c r="K11" s="16"/>
    </row>
    <row r="12" spans="1:11" s="10" customFormat="1" ht="17.25" customHeight="1" x14ac:dyDescent="0.25">
      <c r="A12" s="11">
        <v>42887</v>
      </c>
      <c r="B12" s="11" t="s">
        <v>153</v>
      </c>
      <c r="C12" s="14" t="s">
        <v>154</v>
      </c>
      <c r="D12" s="7" t="s">
        <v>26</v>
      </c>
      <c r="E12" s="15" t="s">
        <v>155</v>
      </c>
      <c r="F12" s="13"/>
      <c r="G12" s="13">
        <v>82</v>
      </c>
      <c r="H12" s="8">
        <f t="shared" si="0"/>
        <v>393.00000000000011</v>
      </c>
      <c r="I12" s="6"/>
    </row>
    <row r="13" spans="1:11" s="10" customFormat="1" ht="18.75" customHeight="1" x14ac:dyDescent="0.25">
      <c r="A13" s="11">
        <v>42891</v>
      </c>
      <c r="B13" s="11" t="s">
        <v>156</v>
      </c>
      <c r="C13" s="14" t="s">
        <v>171</v>
      </c>
      <c r="D13" s="7" t="s">
        <v>26</v>
      </c>
      <c r="E13" s="15" t="s">
        <v>172</v>
      </c>
      <c r="F13" s="13"/>
      <c r="G13" s="13">
        <v>6.9</v>
      </c>
      <c r="H13" s="8">
        <f t="shared" si="0"/>
        <v>386.10000000000014</v>
      </c>
      <c r="I13" s="6"/>
    </row>
    <row r="14" spans="1:11" s="10" customFormat="1" ht="16.5" customHeight="1" x14ac:dyDescent="0.25">
      <c r="A14" s="11">
        <v>42906</v>
      </c>
      <c r="B14" s="11" t="s">
        <v>157</v>
      </c>
      <c r="C14" s="14" t="s">
        <v>164</v>
      </c>
      <c r="D14" s="7" t="s">
        <v>165</v>
      </c>
      <c r="E14" s="15" t="s">
        <v>166</v>
      </c>
      <c r="F14" s="13"/>
      <c r="G14" s="13">
        <v>15.9</v>
      </c>
      <c r="H14" s="8">
        <f t="shared" si="0"/>
        <v>370.20000000000016</v>
      </c>
      <c r="I14" s="6"/>
    </row>
    <row r="15" spans="1:11" s="10" customFormat="1" ht="18" customHeight="1" x14ac:dyDescent="0.25">
      <c r="A15" s="11">
        <v>42906</v>
      </c>
      <c r="B15" s="11" t="s">
        <v>158</v>
      </c>
      <c r="C15" s="14" t="s">
        <v>25</v>
      </c>
      <c r="D15" s="7" t="s">
        <v>26</v>
      </c>
      <c r="E15" s="15" t="s">
        <v>27</v>
      </c>
      <c r="F15" s="13"/>
      <c r="G15" s="13">
        <v>50</v>
      </c>
      <c r="H15" s="8">
        <f t="shared" si="0"/>
        <v>320.20000000000016</v>
      </c>
      <c r="I15" s="6"/>
    </row>
    <row r="16" spans="1:11" s="10" customFormat="1" ht="17.25" customHeight="1" x14ac:dyDescent="0.25">
      <c r="A16" s="11">
        <v>42907</v>
      </c>
      <c r="B16" s="11" t="s">
        <v>159</v>
      </c>
      <c r="C16" s="14" t="s">
        <v>167</v>
      </c>
      <c r="D16" s="7" t="s">
        <v>26</v>
      </c>
      <c r="E16" s="15" t="s">
        <v>16</v>
      </c>
      <c r="F16" s="13"/>
      <c r="G16" s="13">
        <v>50</v>
      </c>
      <c r="H16" s="8">
        <f t="shared" si="0"/>
        <v>270.20000000000016</v>
      </c>
      <c r="I16" s="6"/>
    </row>
    <row r="17" spans="1:11" s="10" customFormat="1" ht="17.25" customHeight="1" x14ac:dyDescent="0.25">
      <c r="A17" s="11">
        <v>42908</v>
      </c>
      <c r="B17" s="11" t="s">
        <v>160</v>
      </c>
      <c r="C17" s="14" t="s">
        <v>68</v>
      </c>
      <c r="D17" s="7" t="s">
        <v>26</v>
      </c>
      <c r="E17" s="15" t="s">
        <v>16</v>
      </c>
      <c r="F17" s="13"/>
      <c r="G17" s="13">
        <v>11.9</v>
      </c>
      <c r="H17" s="8">
        <f t="shared" si="0"/>
        <v>258.30000000000018</v>
      </c>
      <c r="I17" s="6"/>
    </row>
    <row r="18" spans="1:11" s="10" customFormat="1" ht="18.75" customHeight="1" x14ac:dyDescent="0.25">
      <c r="A18" s="11">
        <v>42908</v>
      </c>
      <c r="B18" s="11" t="s">
        <v>161</v>
      </c>
      <c r="C18" s="14" t="s">
        <v>168</v>
      </c>
      <c r="D18" s="7" t="s">
        <v>26</v>
      </c>
      <c r="E18" s="15" t="s">
        <v>169</v>
      </c>
      <c r="F18" s="13"/>
      <c r="G18" s="13">
        <v>79</v>
      </c>
      <c r="H18" s="8">
        <f t="shared" si="0"/>
        <v>179.30000000000018</v>
      </c>
      <c r="I18" s="17"/>
    </row>
    <row r="19" spans="1:11" s="10" customFormat="1" ht="17.25" customHeight="1" x14ac:dyDescent="0.25">
      <c r="A19" s="11">
        <v>42908</v>
      </c>
      <c r="B19" s="11" t="s">
        <v>162</v>
      </c>
      <c r="C19" s="14" t="s">
        <v>25</v>
      </c>
      <c r="D19" s="7" t="s">
        <v>26</v>
      </c>
      <c r="E19" s="15" t="s">
        <v>27</v>
      </c>
      <c r="F19" s="13"/>
      <c r="G19" s="13">
        <v>50</v>
      </c>
      <c r="H19" s="8">
        <f t="shared" si="0"/>
        <v>129.30000000000018</v>
      </c>
      <c r="I19" s="17"/>
    </row>
    <row r="20" spans="1:11" s="10" customFormat="1" ht="18" customHeight="1" x14ac:dyDescent="0.25">
      <c r="A20" s="11">
        <v>42915</v>
      </c>
      <c r="B20" s="11" t="s">
        <v>163</v>
      </c>
      <c r="C20" s="14" t="s">
        <v>25</v>
      </c>
      <c r="D20" s="7" t="s">
        <v>26</v>
      </c>
      <c r="E20" s="15" t="s">
        <v>27</v>
      </c>
      <c r="F20" s="13"/>
      <c r="G20" s="13">
        <v>50</v>
      </c>
      <c r="H20" s="8">
        <f t="shared" si="0"/>
        <v>79.300000000000182</v>
      </c>
      <c r="I20" s="6"/>
    </row>
    <row r="21" spans="1:11" s="10" customFormat="1" ht="15.75" customHeight="1" x14ac:dyDescent="0.25">
      <c r="A21" s="11"/>
      <c r="B21" s="11"/>
      <c r="C21" s="14"/>
      <c r="D21" s="7"/>
      <c r="E21" s="15"/>
      <c r="F21" s="13"/>
      <c r="G21" s="13"/>
      <c r="H21" s="8"/>
      <c r="I21" s="17"/>
    </row>
    <row r="22" spans="1:11" s="10" customFormat="1" ht="16.5" customHeight="1" x14ac:dyDescent="0.25">
      <c r="A22" s="11"/>
      <c r="B22" s="11"/>
      <c r="C22" s="14"/>
      <c r="D22" s="7"/>
      <c r="E22" s="15"/>
      <c r="F22" s="13"/>
      <c r="G22" s="13"/>
      <c r="H22" s="8"/>
      <c r="I22" s="17"/>
    </row>
    <row r="23" spans="1:11" s="10" customFormat="1" ht="16.5" customHeight="1" x14ac:dyDescent="0.25">
      <c r="A23" s="11"/>
      <c r="B23" s="11"/>
      <c r="C23" s="14"/>
      <c r="D23" s="7"/>
      <c r="E23" s="15"/>
      <c r="F23" s="30"/>
      <c r="G23" s="13"/>
      <c r="H23" s="8"/>
      <c r="I23" s="17"/>
    </row>
    <row r="24" spans="1:11" s="10" customFormat="1" ht="16.5" customHeight="1" x14ac:dyDescent="0.25">
      <c r="A24" s="11"/>
      <c r="B24" s="11"/>
      <c r="C24" s="6"/>
      <c r="D24" s="7"/>
      <c r="E24" s="12"/>
      <c r="F24" s="13"/>
      <c r="G24" s="13"/>
      <c r="H24" s="8"/>
      <c r="I24" s="17"/>
    </row>
    <row r="25" spans="1:11" s="10" customFormat="1" ht="16.5" customHeight="1" x14ac:dyDescent="0.25">
      <c r="A25" s="11"/>
      <c r="B25" s="11"/>
      <c r="C25" s="14"/>
      <c r="D25" s="7"/>
      <c r="E25" s="15"/>
      <c r="F25" s="13"/>
      <c r="G25" s="13"/>
      <c r="H25" s="8"/>
      <c r="I25" s="17"/>
    </row>
    <row r="26" spans="1:11" s="10" customFormat="1" ht="16.5" customHeight="1" x14ac:dyDescent="0.25">
      <c r="A26" s="11"/>
      <c r="B26" s="11"/>
      <c r="C26" s="14"/>
      <c r="D26" s="7"/>
      <c r="E26" s="15"/>
      <c r="F26" s="13"/>
      <c r="G26" s="13"/>
      <c r="H26" s="8"/>
      <c r="I26" s="17"/>
    </row>
    <row r="27" spans="1:11" s="10" customFormat="1" ht="18" customHeight="1" x14ac:dyDescent="0.25">
      <c r="A27" s="11"/>
      <c r="B27" s="11"/>
      <c r="C27" s="6"/>
      <c r="D27" s="7"/>
      <c r="E27" s="12"/>
      <c r="F27" s="13"/>
      <c r="G27" s="13"/>
      <c r="H27" s="8"/>
      <c r="I27" s="17"/>
    </row>
    <row r="28" spans="1:11" s="10" customFormat="1" ht="17.25" customHeight="1" x14ac:dyDescent="0.25">
      <c r="A28" s="11"/>
      <c r="B28" s="11"/>
      <c r="C28" s="14"/>
      <c r="D28" s="7"/>
      <c r="E28" s="15"/>
      <c r="F28" s="13"/>
      <c r="G28" s="13"/>
      <c r="H28" s="8"/>
      <c r="I28" s="17"/>
      <c r="K28" s="16"/>
    </row>
    <row r="29" spans="1:11" s="10" customFormat="1" ht="16.5" customHeight="1" x14ac:dyDescent="0.25">
      <c r="A29" s="11"/>
      <c r="B29" s="11"/>
      <c r="C29" s="6"/>
      <c r="D29" s="7"/>
      <c r="E29" s="15"/>
      <c r="F29" s="13"/>
      <c r="G29" s="13"/>
      <c r="H29" s="8"/>
      <c r="I29" s="17"/>
    </row>
    <row r="30" spans="1:11" s="10" customFormat="1" ht="17.25" customHeight="1" x14ac:dyDescent="0.25">
      <c r="A30" s="11"/>
      <c r="B30" s="11"/>
      <c r="C30" s="14"/>
      <c r="D30" s="7"/>
      <c r="E30" s="15"/>
      <c r="F30" s="13"/>
      <c r="G30" s="13"/>
      <c r="H30" s="8"/>
      <c r="I30" s="6"/>
    </row>
    <row r="31" spans="1:11" s="10" customFormat="1" ht="16.5" customHeight="1" x14ac:dyDescent="0.25">
      <c r="A31" s="11"/>
      <c r="B31" s="11"/>
      <c r="C31" s="14"/>
      <c r="D31" s="19"/>
      <c r="E31" s="15"/>
      <c r="F31" s="13"/>
      <c r="G31" s="13"/>
      <c r="H31" s="8"/>
      <c r="I31" s="6"/>
    </row>
    <row r="32" spans="1:11" s="10" customFormat="1" ht="16.5" customHeight="1" x14ac:dyDescent="0.25">
      <c r="A32" s="11"/>
      <c r="B32" s="11"/>
      <c r="C32" s="6"/>
      <c r="D32" s="7"/>
      <c r="E32" s="12"/>
      <c r="F32" s="13"/>
      <c r="G32" s="13"/>
      <c r="H32" s="8"/>
      <c r="I32" s="6"/>
    </row>
    <row r="33" spans="1:9" s="10" customFormat="1" ht="16.5" customHeight="1" x14ac:dyDescent="0.25">
      <c r="A33" s="11"/>
      <c r="B33" s="11"/>
      <c r="C33" s="14"/>
      <c r="D33" s="7"/>
      <c r="E33" s="15"/>
      <c r="F33" s="13"/>
      <c r="G33" s="13"/>
      <c r="H33" s="8"/>
      <c r="I33" s="6"/>
    </row>
    <row r="34" spans="1:9" s="10" customFormat="1" ht="17.25" customHeight="1" x14ac:dyDescent="0.25">
      <c r="A34" s="11"/>
      <c r="B34" s="11"/>
      <c r="C34" s="14"/>
      <c r="D34" s="19"/>
      <c r="E34" s="12"/>
      <c r="F34" s="13"/>
      <c r="G34" s="13"/>
      <c r="H34" s="18"/>
      <c r="I34" s="6"/>
    </row>
    <row r="35" spans="1:9" s="10" customFormat="1" ht="15.75" customHeight="1" x14ac:dyDescent="0.25">
      <c r="A35" s="11"/>
      <c r="B35" s="11"/>
      <c r="C35" s="14"/>
      <c r="D35" s="7"/>
      <c r="E35" s="15"/>
      <c r="F35" s="13"/>
      <c r="G35" s="13"/>
      <c r="H35" s="18"/>
      <c r="I35" s="6"/>
    </row>
    <row r="36" spans="1:9" s="10" customFormat="1" ht="16.5" customHeight="1" x14ac:dyDescent="0.25">
      <c r="A36" s="11"/>
      <c r="B36" s="11"/>
      <c r="C36" s="14"/>
      <c r="D36" s="19"/>
      <c r="E36" s="15"/>
      <c r="F36" s="13"/>
      <c r="G36" s="13"/>
      <c r="H36" s="18"/>
      <c r="I36" s="6"/>
    </row>
    <row r="37" spans="1:9" s="10" customFormat="1" ht="16.5" customHeight="1" x14ac:dyDescent="0.25">
      <c r="A37" s="5"/>
      <c r="B37" s="5"/>
      <c r="C37" s="6"/>
      <c r="D37" s="7"/>
      <c r="E37" s="12"/>
      <c r="F37" s="8"/>
      <c r="G37" s="8"/>
      <c r="H37" s="9"/>
      <c r="I37" s="6"/>
    </row>
    <row r="38" spans="1:9" s="10" customFormat="1" ht="16.5" customHeight="1" x14ac:dyDescent="0.25">
      <c r="A38" s="5"/>
      <c r="B38" s="5"/>
      <c r="C38" s="6"/>
      <c r="D38" s="7"/>
      <c r="E38" s="6"/>
      <c r="F38" s="8"/>
      <c r="G38" s="8"/>
      <c r="H38" s="9"/>
      <c r="I38" s="6"/>
    </row>
    <row r="39" spans="1:9" s="24" customFormat="1" ht="16.5" customHeight="1" thickBot="1" x14ac:dyDescent="0.3">
      <c r="A39" s="20"/>
      <c r="B39" s="20"/>
      <c r="C39" s="21"/>
      <c r="D39" s="22"/>
      <c r="E39" s="21" t="s">
        <v>17</v>
      </c>
      <c r="F39" s="23"/>
      <c r="G39" s="23">
        <f>SUM(G9:G37)</f>
        <v>420.70000000000005</v>
      </c>
      <c r="H39" s="21"/>
      <c r="I39" s="21"/>
    </row>
    <row r="40" spans="1:9" s="25" customFormat="1" ht="12.75" x14ac:dyDescent="0.2"/>
    <row r="41" spans="1:9" x14ac:dyDescent="0.2">
      <c r="G41" s="26"/>
    </row>
    <row r="42" spans="1:9" x14ac:dyDescent="0.2">
      <c r="A42" s="27" t="s">
        <v>18</v>
      </c>
      <c r="B42" s="28"/>
      <c r="C42" s="28"/>
    </row>
    <row r="43" spans="1:9" x14ac:dyDescent="0.2">
      <c r="A43" s="28"/>
      <c r="B43" s="28"/>
      <c r="C43" s="29"/>
    </row>
    <row r="44" spans="1:9" x14ac:dyDescent="0.2">
      <c r="A44" s="28"/>
      <c r="B44" s="28"/>
      <c r="C44" s="28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44"/>
  <sheetViews>
    <sheetView workbookViewId="0">
      <selection activeCell="B11" sqref="B11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2.5703125" style="1" customWidth="1"/>
    <col min="5" max="5" width="29.85546875" style="1" customWidth="1"/>
    <col min="6" max="6" width="12.140625" style="1" customWidth="1"/>
    <col min="7" max="7" width="12.42578125" style="1" customWidth="1"/>
    <col min="8" max="8" width="18" style="1" customWidth="1"/>
    <col min="9" max="9" width="25.85546875" style="1" customWidth="1"/>
    <col min="10" max="16384" width="9.140625" style="1"/>
  </cols>
  <sheetData>
    <row r="1" spans="1:11" ht="15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</row>
    <row r="2" spans="1:11" ht="15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</row>
    <row r="3" spans="1:11" ht="15" x14ac:dyDescent="0.25">
      <c r="A3" s="33" t="s">
        <v>2</v>
      </c>
      <c r="B3" s="33"/>
      <c r="C3" s="33"/>
      <c r="D3" s="33"/>
      <c r="E3" s="33"/>
      <c r="F3" s="33"/>
      <c r="G3" s="33"/>
      <c r="H3" s="33"/>
      <c r="I3" s="33"/>
    </row>
    <row r="4" spans="1:11" ht="15" x14ac:dyDescent="0.25">
      <c r="A4" s="33" t="s">
        <v>3</v>
      </c>
      <c r="B4" s="33"/>
      <c r="C4" s="33"/>
      <c r="D4" s="33"/>
      <c r="E4" s="33"/>
      <c r="F4" s="33"/>
      <c r="G4" s="33"/>
      <c r="H4" s="33"/>
      <c r="I4" s="33"/>
    </row>
    <row r="6" spans="1:11" ht="15" x14ac:dyDescent="0.25">
      <c r="A6" s="2" t="s">
        <v>199</v>
      </c>
      <c r="B6" s="2"/>
    </row>
    <row r="8" spans="1:11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11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8">
        <f>'June''17'!H20</f>
        <v>79.300000000000182</v>
      </c>
      <c r="I9" s="6"/>
    </row>
    <row r="10" spans="1:11" s="10" customFormat="1" ht="18" customHeight="1" x14ac:dyDescent="0.25">
      <c r="A10" s="5">
        <v>42917</v>
      </c>
      <c r="B10" s="11" t="s">
        <v>152</v>
      </c>
      <c r="C10" s="6" t="s">
        <v>14</v>
      </c>
      <c r="D10" s="7" t="s">
        <v>15</v>
      </c>
      <c r="E10" s="12" t="s">
        <v>16</v>
      </c>
      <c r="F10" s="13">
        <v>420.7</v>
      </c>
      <c r="G10" s="8"/>
      <c r="H10" s="8">
        <f>H9+F10-G10</f>
        <v>500.00000000000017</v>
      </c>
      <c r="I10" s="6"/>
    </row>
    <row r="11" spans="1:11" s="10" customFormat="1" ht="17.25" customHeight="1" x14ac:dyDescent="0.25">
      <c r="A11" s="5">
        <v>42920</v>
      </c>
      <c r="B11" s="11" t="s">
        <v>170</v>
      </c>
      <c r="C11" s="6" t="s">
        <v>173</v>
      </c>
      <c r="D11" s="7" t="s">
        <v>174</v>
      </c>
      <c r="E11" s="12" t="s">
        <v>175</v>
      </c>
      <c r="F11" s="13"/>
      <c r="G11" s="8">
        <v>50</v>
      </c>
      <c r="H11" s="8">
        <f t="shared" ref="H11:H22" si="0">H10+F11-G11</f>
        <v>450.00000000000017</v>
      </c>
      <c r="I11" s="6"/>
      <c r="K11" s="16"/>
    </row>
    <row r="12" spans="1:11" s="10" customFormat="1" ht="17.25" customHeight="1" x14ac:dyDescent="0.25">
      <c r="A12" s="5">
        <v>42920</v>
      </c>
      <c r="B12" s="11" t="s">
        <v>176</v>
      </c>
      <c r="C12" s="14" t="s">
        <v>187</v>
      </c>
      <c r="D12" s="7" t="s">
        <v>188</v>
      </c>
      <c r="E12" s="15" t="s">
        <v>189</v>
      </c>
      <c r="F12" s="13"/>
      <c r="G12" s="13">
        <v>33</v>
      </c>
      <c r="H12" s="8">
        <f t="shared" si="0"/>
        <v>417.00000000000017</v>
      </c>
      <c r="I12" s="6"/>
    </row>
    <row r="13" spans="1:11" s="10" customFormat="1" ht="18.75" customHeight="1" x14ac:dyDescent="0.25">
      <c r="A13" s="11">
        <v>42929</v>
      </c>
      <c r="B13" s="11" t="s">
        <v>177</v>
      </c>
      <c r="C13" s="14" t="s">
        <v>25</v>
      </c>
      <c r="D13" s="7" t="s">
        <v>188</v>
      </c>
      <c r="E13" s="15" t="s">
        <v>27</v>
      </c>
      <c r="F13" s="13"/>
      <c r="G13" s="13">
        <v>50</v>
      </c>
      <c r="H13" s="8">
        <f t="shared" si="0"/>
        <v>367.00000000000017</v>
      </c>
      <c r="I13" s="6"/>
    </row>
    <row r="14" spans="1:11" s="10" customFormat="1" ht="16.5" customHeight="1" x14ac:dyDescent="0.25">
      <c r="A14" s="11">
        <v>42930</v>
      </c>
      <c r="B14" s="11" t="s">
        <v>178</v>
      </c>
      <c r="C14" s="14" t="s">
        <v>190</v>
      </c>
      <c r="D14" s="7" t="s">
        <v>188</v>
      </c>
      <c r="E14" s="15" t="s">
        <v>191</v>
      </c>
      <c r="F14" s="13"/>
      <c r="G14" s="13">
        <v>40</v>
      </c>
      <c r="H14" s="8">
        <f t="shared" si="0"/>
        <v>327.00000000000017</v>
      </c>
      <c r="I14" s="6"/>
    </row>
    <row r="15" spans="1:11" s="10" customFormat="1" ht="18" customHeight="1" x14ac:dyDescent="0.25">
      <c r="A15" s="11">
        <v>42935</v>
      </c>
      <c r="B15" s="11" t="s">
        <v>179</v>
      </c>
      <c r="C15" s="14" t="s">
        <v>25</v>
      </c>
      <c r="D15" s="7" t="s">
        <v>188</v>
      </c>
      <c r="E15" s="15" t="s">
        <v>27</v>
      </c>
      <c r="F15" s="13"/>
      <c r="G15" s="13">
        <v>50</v>
      </c>
      <c r="H15" s="8">
        <f t="shared" si="0"/>
        <v>277.00000000000017</v>
      </c>
      <c r="I15" s="6"/>
    </row>
    <row r="16" spans="1:11" s="10" customFormat="1" ht="17.25" customHeight="1" x14ac:dyDescent="0.25">
      <c r="A16" s="11">
        <v>42936</v>
      </c>
      <c r="B16" s="11" t="s">
        <v>180</v>
      </c>
      <c r="C16" s="14" t="s">
        <v>192</v>
      </c>
      <c r="D16" s="7" t="s">
        <v>188</v>
      </c>
      <c r="E16" s="15" t="s">
        <v>16</v>
      </c>
      <c r="F16" s="13"/>
      <c r="G16" s="13">
        <v>32.450000000000003</v>
      </c>
      <c r="H16" s="8">
        <f t="shared" si="0"/>
        <v>244.55000000000018</v>
      </c>
      <c r="I16" s="6"/>
    </row>
    <row r="17" spans="1:11" s="10" customFormat="1" ht="17.25" customHeight="1" x14ac:dyDescent="0.25">
      <c r="A17" s="11">
        <v>42936</v>
      </c>
      <c r="B17" s="11" t="s">
        <v>181</v>
      </c>
      <c r="C17" s="14" t="s">
        <v>193</v>
      </c>
      <c r="D17" s="7" t="s">
        <v>65</v>
      </c>
      <c r="E17" s="15" t="s">
        <v>16</v>
      </c>
      <c r="F17" s="13"/>
      <c r="G17" s="13">
        <v>6.9</v>
      </c>
      <c r="H17" s="8">
        <f t="shared" si="0"/>
        <v>237.65000000000018</v>
      </c>
      <c r="I17" s="6"/>
    </row>
    <row r="18" spans="1:11" s="10" customFormat="1" ht="18.75" customHeight="1" x14ac:dyDescent="0.25">
      <c r="A18" s="11">
        <v>42940</v>
      </c>
      <c r="B18" s="11" t="s">
        <v>182</v>
      </c>
      <c r="C18" s="14" t="s">
        <v>194</v>
      </c>
      <c r="D18" s="7" t="s">
        <v>15</v>
      </c>
      <c r="E18" s="15" t="s">
        <v>195</v>
      </c>
      <c r="F18" s="13"/>
      <c r="G18" s="13">
        <v>24.4</v>
      </c>
      <c r="H18" s="8">
        <f t="shared" si="0"/>
        <v>213.25000000000017</v>
      </c>
      <c r="I18" s="17"/>
    </row>
    <row r="19" spans="1:11" s="10" customFormat="1" ht="17.25" customHeight="1" x14ac:dyDescent="0.25">
      <c r="A19" s="11">
        <v>42940</v>
      </c>
      <c r="B19" s="11" t="s">
        <v>183</v>
      </c>
      <c r="C19" s="14" t="s">
        <v>190</v>
      </c>
      <c r="D19" s="7" t="s">
        <v>188</v>
      </c>
      <c r="E19" s="15" t="s">
        <v>191</v>
      </c>
      <c r="F19" s="13"/>
      <c r="G19" s="13">
        <v>40</v>
      </c>
      <c r="H19" s="8">
        <f t="shared" si="0"/>
        <v>173.25000000000017</v>
      </c>
      <c r="I19" s="17"/>
    </row>
    <row r="20" spans="1:11" s="10" customFormat="1" ht="19.5" customHeight="1" x14ac:dyDescent="0.25">
      <c r="A20" s="11">
        <v>42940</v>
      </c>
      <c r="B20" s="11" t="s">
        <v>184</v>
      </c>
      <c r="C20" s="14" t="s">
        <v>25</v>
      </c>
      <c r="D20" s="7" t="s">
        <v>188</v>
      </c>
      <c r="E20" s="15" t="s">
        <v>27</v>
      </c>
      <c r="F20" s="13"/>
      <c r="G20" s="13">
        <v>50</v>
      </c>
      <c r="H20" s="8">
        <f t="shared" si="0"/>
        <v>123.25000000000017</v>
      </c>
      <c r="I20" s="6"/>
    </row>
    <row r="21" spans="1:11" s="10" customFormat="1" ht="15.75" customHeight="1" x14ac:dyDescent="0.25">
      <c r="A21" s="11">
        <v>42943</v>
      </c>
      <c r="B21" s="11" t="s">
        <v>185</v>
      </c>
      <c r="C21" s="14" t="s">
        <v>196</v>
      </c>
      <c r="D21" s="7" t="s">
        <v>188</v>
      </c>
      <c r="E21" s="15" t="s">
        <v>197</v>
      </c>
      <c r="F21" s="13"/>
      <c r="G21" s="13">
        <v>67.8</v>
      </c>
      <c r="H21" s="8">
        <f t="shared" si="0"/>
        <v>55.450000000000173</v>
      </c>
      <c r="I21" s="17"/>
    </row>
    <row r="22" spans="1:11" s="10" customFormat="1" ht="16.5" customHeight="1" x14ac:dyDescent="0.25">
      <c r="A22" s="11">
        <v>42944</v>
      </c>
      <c r="B22" s="11" t="s">
        <v>186</v>
      </c>
      <c r="C22" s="14" t="s">
        <v>25</v>
      </c>
      <c r="D22" s="7" t="s">
        <v>188</v>
      </c>
      <c r="E22" s="15" t="s">
        <v>27</v>
      </c>
      <c r="F22" s="13"/>
      <c r="G22" s="13">
        <v>50</v>
      </c>
      <c r="H22" s="8">
        <f t="shared" si="0"/>
        <v>5.4500000000001734</v>
      </c>
      <c r="I22" s="17"/>
    </row>
    <row r="23" spans="1:11" s="10" customFormat="1" ht="16.5" customHeight="1" x14ac:dyDescent="0.25">
      <c r="A23" s="11"/>
      <c r="B23" s="11"/>
      <c r="C23" s="14"/>
      <c r="D23" s="7"/>
      <c r="E23" s="15"/>
      <c r="F23" s="30"/>
      <c r="G23" s="13"/>
      <c r="H23" s="8"/>
      <c r="I23" s="17"/>
    </row>
    <row r="24" spans="1:11" s="10" customFormat="1" ht="16.5" customHeight="1" x14ac:dyDescent="0.25">
      <c r="A24" s="11"/>
      <c r="B24" s="11"/>
      <c r="C24" s="6"/>
      <c r="D24" s="7"/>
      <c r="E24" s="12"/>
      <c r="F24" s="13"/>
      <c r="G24" s="13"/>
      <c r="H24" s="8"/>
      <c r="I24" s="17"/>
    </row>
    <row r="25" spans="1:11" s="10" customFormat="1" ht="16.5" customHeight="1" x14ac:dyDescent="0.25">
      <c r="A25" s="11"/>
      <c r="B25" s="11"/>
      <c r="C25" s="14"/>
      <c r="D25" s="7"/>
      <c r="E25" s="15"/>
      <c r="F25" s="13"/>
      <c r="G25" s="13"/>
      <c r="H25" s="8"/>
      <c r="I25" s="17"/>
    </row>
    <row r="26" spans="1:11" s="10" customFormat="1" ht="16.5" customHeight="1" x14ac:dyDescent="0.25">
      <c r="A26" s="11"/>
      <c r="B26" s="11"/>
      <c r="C26" s="14"/>
      <c r="D26" s="7"/>
      <c r="E26" s="15"/>
      <c r="F26" s="13"/>
      <c r="G26" s="13"/>
      <c r="H26" s="8"/>
      <c r="I26" s="17"/>
    </row>
    <row r="27" spans="1:11" s="10" customFormat="1" ht="18" customHeight="1" x14ac:dyDescent="0.25">
      <c r="A27" s="11"/>
      <c r="B27" s="11"/>
      <c r="C27" s="6"/>
      <c r="D27" s="7"/>
      <c r="E27" s="12"/>
      <c r="F27" s="13"/>
      <c r="G27" s="13"/>
      <c r="H27" s="8"/>
      <c r="I27" s="17"/>
    </row>
    <row r="28" spans="1:11" s="10" customFormat="1" ht="17.25" customHeight="1" x14ac:dyDescent="0.25">
      <c r="A28" s="11"/>
      <c r="B28" s="11"/>
      <c r="C28" s="14"/>
      <c r="D28" s="7"/>
      <c r="E28" s="15"/>
      <c r="F28" s="13"/>
      <c r="G28" s="13"/>
      <c r="H28" s="8"/>
      <c r="I28" s="17"/>
      <c r="K28" s="16"/>
    </row>
    <row r="29" spans="1:11" s="10" customFormat="1" ht="16.5" customHeight="1" x14ac:dyDescent="0.25">
      <c r="A29" s="11"/>
      <c r="B29" s="11"/>
      <c r="C29" s="6"/>
      <c r="D29" s="7"/>
      <c r="E29" s="15"/>
      <c r="F29" s="13"/>
      <c r="G29" s="13"/>
      <c r="H29" s="8"/>
      <c r="I29" s="17"/>
    </row>
    <row r="30" spans="1:11" s="10" customFormat="1" ht="17.25" customHeight="1" x14ac:dyDescent="0.25">
      <c r="A30" s="11"/>
      <c r="B30" s="11"/>
      <c r="C30" s="14"/>
      <c r="D30" s="7"/>
      <c r="E30" s="15"/>
      <c r="F30" s="13"/>
      <c r="G30" s="13"/>
      <c r="H30" s="8"/>
      <c r="I30" s="6"/>
    </row>
    <row r="31" spans="1:11" s="10" customFormat="1" ht="16.5" customHeight="1" x14ac:dyDescent="0.25">
      <c r="A31" s="11"/>
      <c r="B31" s="11"/>
      <c r="C31" s="14"/>
      <c r="D31" s="19"/>
      <c r="E31" s="15"/>
      <c r="F31" s="13"/>
      <c r="G31" s="13"/>
      <c r="H31" s="8"/>
      <c r="I31" s="6"/>
    </row>
    <row r="32" spans="1:11" s="10" customFormat="1" ht="16.5" customHeight="1" x14ac:dyDescent="0.25">
      <c r="A32" s="11"/>
      <c r="B32" s="11"/>
      <c r="C32" s="6"/>
      <c r="D32" s="7"/>
      <c r="E32" s="12"/>
      <c r="F32" s="13"/>
      <c r="G32" s="13"/>
      <c r="H32" s="8"/>
      <c r="I32" s="6"/>
    </row>
    <row r="33" spans="1:9" s="10" customFormat="1" ht="16.5" customHeight="1" x14ac:dyDescent="0.25">
      <c r="A33" s="11"/>
      <c r="B33" s="11"/>
      <c r="C33" s="14"/>
      <c r="D33" s="7"/>
      <c r="E33" s="15"/>
      <c r="F33" s="13"/>
      <c r="G33" s="13"/>
      <c r="H33" s="8"/>
      <c r="I33" s="6"/>
    </row>
    <row r="34" spans="1:9" s="10" customFormat="1" ht="17.25" customHeight="1" x14ac:dyDescent="0.25">
      <c r="A34" s="11"/>
      <c r="B34" s="11"/>
      <c r="C34" s="14"/>
      <c r="D34" s="19"/>
      <c r="E34" s="12"/>
      <c r="F34" s="13"/>
      <c r="G34" s="13"/>
      <c r="H34" s="18"/>
      <c r="I34" s="6"/>
    </row>
    <row r="35" spans="1:9" s="10" customFormat="1" ht="15.75" customHeight="1" x14ac:dyDescent="0.25">
      <c r="A35" s="11"/>
      <c r="B35" s="11"/>
      <c r="C35" s="14"/>
      <c r="D35" s="7"/>
      <c r="E35" s="15"/>
      <c r="F35" s="13"/>
      <c r="G35" s="13"/>
      <c r="H35" s="18"/>
      <c r="I35" s="6"/>
    </row>
    <row r="36" spans="1:9" s="10" customFormat="1" ht="16.5" customHeight="1" x14ac:dyDescent="0.25">
      <c r="A36" s="11"/>
      <c r="B36" s="11"/>
      <c r="C36" s="14"/>
      <c r="D36" s="19"/>
      <c r="E36" s="15"/>
      <c r="F36" s="13"/>
      <c r="G36" s="13"/>
      <c r="H36" s="18"/>
      <c r="I36" s="6"/>
    </row>
    <row r="37" spans="1:9" s="10" customFormat="1" ht="16.5" customHeight="1" x14ac:dyDescent="0.25">
      <c r="A37" s="5"/>
      <c r="B37" s="5"/>
      <c r="C37" s="6"/>
      <c r="D37" s="7"/>
      <c r="E37" s="12"/>
      <c r="F37" s="8"/>
      <c r="G37" s="8"/>
      <c r="H37" s="9"/>
      <c r="I37" s="6"/>
    </row>
    <row r="38" spans="1:9" s="10" customFormat="1" ht="16.5" customHeight="1" x14ac:dyDescent="0.25">
      <c r="A38" s="5"/>
      <c r="B38" s="5"/>
      <c r="C38" s="6"/>
      <c r="D38" s="7"/>
      <c r="E38" s="6"/>
      <c r="F38" s="8"/>
      <c r="G38" s="8"/>
      <c r="H38" s="9"/>
      <c r="I38" s="6"/>
    </row>
    <row r="39" spans="1:9" s="24" customFormat="1" ht="16.5" customHeight="1" thickBot="1" x14ac:dyDescent="0.3">
      <c r="A39" s="20"/>
      <c r="B39" s="20"/>
      <c r="C39" s="21"/>
      <c r="D39" s="22"/>
      <c r="E39" s="21" t="s">
        <v>17</v>
      </c>
      <c r="F39" s="23"/>
      <c r="G39" s="23">
        <f>SUM(G9:G37)</f>
        <v>494.54999999999995</v>
      </c>
      <c r="H39" s="21"/>
      <c r="I39" s="21"/>
    </row>
    <row r="40" spans="1:9" s="25" customFormat="1" ht="12.75" x14ac:dyDescent="0.2"/>
    <row r="41" spans="1:9" x14ac:dyDescent="0.2">
      <c r="G41" s="26"/>
    </row>
    <row r="42" spans="1:9" x14ac:dyDescent="0.2">
      <c r="A42" s="27" t="s">
        <v>18</v>
      </c>
      <c r="B42" s="28"/>
      <c r="C42" s="28"/>
    </row>
    <row r="43" spans="1:9" x14ac:dyDescent="0.2">
      <c r="A43" s="28"/>
      <c r="B43" s="28"/>
      <c r="C43" s="29"/>
    </row>
    <row r="44" spans="1:9" x14ac:dyDescent="0.2">
      <c r="A44" s="28"/>
      <c r="B44" s="28"/>
      <c r="C44" s="28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44"/>
  <sheetViews>
    <sheetView view="pageBreakPreview" topLeftCell="B16" zoomScaleNormal="100" zoomScaleSheetLayoutView="100" workbookViewId="0">
      <selection activeCell="G25" sqref="G25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2.5703125" style="1" customWidth="1"/>
    <col min="5" max="5" width="29.85546875" style="1" customWidth="1"/>
    <col min="6" max="6" width="12.140625" style="1" customWidth="1"/>
    <col min="7" max="7" width="12.42578125" style="1" customWidth="1"/>
    <col min="8" max="8" width="18" style="1" customWidth="1"/>
    <col min="9" max="9" width="25.85546875" style="1" customWidth="1"/>
    <col min="10" max="16384" width="9.140625" style="1"/>
  </cols>
  <sheetData>
    <row r="1" spans="1:11" ht="15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</row>
    <row r="2" spans="1:11" ht="15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</row>
    <row r="3" spans="1:11" ht="15" x14ac:dyDescent="0.25">
      <c r="A3" s="33" t="s">
        <v>2</v>
      </c>
      <c r="B3" s="33"/>
      <c r="C3" s="33"/>
      <c r="D3" s="33"/>
      <c r="E3" s="33"/>
      <c r="F3" s="33"/>
      <c r="G3" s="33"/>
      <c r="H3" s="33"/>
      <c r="I3" s="33"/>
    </row>
    <row r="4" spans="1:11" ht="15" x14ac:dyDescent="0.25">
      <c r="A4" s="33" t="s">
        <v>3</v>
      </c>
      <c r="B4" s="33"/>
      <c r="C4" s="33"/>
      <c r="D4" s="33"/>
      <c r="E4" s="33"/>
      <c r="F4" s="33"/>
      <c r="G4" s="33"/>
      <c r="H4" s="33"/>
      <c r="I4" s="33"/>
    </row>
    <row r="6" spans="1:11" ht="15" x14ac:dyDescent="0.25">
      <c r="A6" s="2" t="s">
        <v>198</v>
      </c>
      <c r="B6" s="2"/>
    </row>
    <row r="8" spans="1:11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11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8">
        <f>'July''17'!H22</f>
        <v>5.4500000000001734</v>
      </c>
      <c r="I9" s="6"/>
    </row>
    <row r="10" spans="1:11" s="10" customFormat="1" ht="18" customHeight="1" x14ac:dyDescent="0.25">
      <c r="A10" s="5">
        <v>42948</v>
      </c>
      <c r="B10" s="11" t="s">
        <v>152</v>
      </c>
      <c r="C10" s="6" t="s">
        <v>14</v>
      </c>
      <c r="D10" s="7" t="s">
        <v>15</v>
      </c>
      <c r="E10" s="12" t="s">
        <v>16</v>
      </c>
      <c r="F10" s="13">
        <v>494.55</v>
      </c>
      <c r="G10" s="8"/>
      <c r="H10" s="8">
        <f>H9+F10-G10</f>
        <v>500.00000000000017</v>
      </c>
      <c r="I10" s="6"/>
    </row>
    <row r="11" spans="1:11" s="10" customFormat="1" ht="17.25" customHeight="1" x14ac:dyDescent="0.25">
      <c r="A11" s="5">
        <v>42948</v>
      </c>
      <c r="B11" s="11" t="s">
        <v>200</v>
      </c>
      <c r="C11" s="6" t="s">
        <v>46</v>
      </c>
      <c r="D11" s="7" t="s">
        <v>225</v>
      </c>
      <c r="E11" s="12" t="s">
        <v>226</v>
      </c>
      <c r="F11" s="13"/>
      <c r="G11" s="8">
        <v>21.2</v>
      </c>
      <c r="H11" s="8">
        <f t="shared" ref="H11:H36" si="0">H10+F11-G11</f>
        <v>478.80000000000018</v>
      </c>
      <c r="I11" s="6"/>
      <c r="K11" s="16"/>
    </row>
    <row r="12" spans="1:11" s="10" customFormat="1" ht="17.25" customHeight="1" x14ac:dyDescent="0.25">
      <c r="A12" s="5">
        <v>42948</v>
      </c>
      <c r="B12" s="11" t="s">
        <v>201</v>
      </c>
      <c r="C12" s="14" t="s">
        <v>227</v>
      </c>
      <c r="D12" s="7" t="s">
        <v>78</v>
      </c>
      <c r="E12" s="15" t="s">
        <v>37</v>
      </c>
      <c r="F12" s="13"/>
      <c r="G12" s="13">
        <v>40</v>
      </c>
      <c r="H12" s="8">
        <f t="shared" si="0"/>
        <v>438.80000000000018</v>
      </c>
      <c r="I12" s="6"/>
    </row>
    <row r="13" spans="1:11" s="10" customFormat="1" ht="18.75" customHeight="1" x14ac:dyDescent="0.25">
      <c r="A13" s="11">
        <v>42949</v>
      </c>
      <c r="B13" s="11" t="s">
        <v>202</v>
      </c>
      <c r="C13" s="14" t="s">
        <v>229</v>
      </c>
      <c r="D13" s="7" t="s">
        <v>228</v>
      </c>
      <c r="E13" s="15" t="s">
        <v>230</v>
      </c>
      <c r="F13" s="13"/>
      <c r="G13" s="13">
        <v>51</v>
      </c>
      <c r="H13" s="8">
        <f t="shared" si="0"/>
        <v>387.80000000000018</v>
      </c>
      <c r="I13" s="6"/>
    </row>
    <row r="14" spans="1:11" s="10" customFormat="1" ht="16.5" customHeight="1" x14ac:dyDescent="0.25">
      <c r="A14" s="11">
        <v>42949</v>
      </c>
      <c r="B14" s="11" t="s">
        <v>203</v>
      </c>
      <c r="C14" s="14" t="s">
        <v>46</v>
      </c>
      <c r="D14" s="7" t="s">
        <v>44</v>
      </c>
      <c r="E14" s="15" t="s">
        <v>16</v>
      </c>
      <c r="F14" s="13"/>
      <c r="G14" s="13">
        <v>16.7</v>
      </c>
      <c r="H14" s="8">
        <f t="shared" si="0"/>
        <v>371.10000000000019</v>
      </c>
      <c r="I14" s="6"/>
    </row>
    <row r="15" spans="1:11" s="10" customFormat="1" ht="18" customHeight="1" x14ac:dyDescent="0.25">
      <c r="A15" s="11">
        <v>42949</v>
      </c>
      <c r="B15" s="11" t="s">
        <v>204</v>
      </c>
      <c r="C15" s="14" t="s">
        <v>231</v>
      </c>
      <c r="D15" s="7" t="s">
        <v>78</v>
      </c>
      <c r="E15" s="15" t="s">
        <v>37</v>
      </c>
      <c r="F15" s="13"/>
      <c r="G15" s="13">
        <v>38.9</v>
      </c>
      <c r="H15" s="8">
        <f t="shared" si="0"/>
        <v>332.20000000000022</v>
      </c>
      <c r="I15" s="6"/>
    </row>
    <row r="16" spans="1:11" s="10" customFormat="1" ht="17.25" customHeight="1" x14ac:dyDescent="0.25">
      <c r="A16" s="11">
        <v>42950</v>
      </c>
      <c r="B16" s="11" t="s">
        <v>205</v>
      </c>
      <c r="C16" s="14" t="s">
        <v>25</v>
      </c>
      <c r="D16" s="7" t="s">
        <v>188</v>
      </c>
      <c r="E16" s="15" t="s">
        <v>27</v>
      </c>
      <c r="F16" s="13"/>
      <c r="G16" s="13">
        <v>40</v>
      </c>
      <c r="H16" s="8">
        <f t="shared" si="0"/>
        <v>292.20000000000022</v>
      </c>
      <c r="I16" s="6"/>
    </row>
    <row r="17" spans="1:11" s="10" customFormat="1" ht="25.5" x14ac:dyDescent="0.25">
      <c r="A17" s="11">
        <v>42952</v>
      </c>
      <c r="B17" s="11" t="s">
        <v>206</v>
      </c>
      <c r="C17" s="14" t="s">
        <v>232</v>
      </c>
      <c r="D17" s="7" t="s">
        <v>15</v>
      </c>
      <c r="E17" s="15" t="s">
        <v>233</v>
      </c>
      <c r="F17" s="13"/>
      <c r="G17" s="13">
        <v>7.15</v>
      </c>
      <c r="H17" s="8">
        <f t="shared" si="0"/>
        <v>285.05000000000024</v>
      </c>
      <c r="I17" s="6"/>
    </row>
    <row r="18" spans="1:11" s="10" customFormat="1" ht="18.75" customHeight="1" x14ac:dyDescent="0.25">
      <c r="A18" s="11">
        <v>42955</v>
      </c>
      <c r="B18" s="11" t="s">
        <v>207</v>
      </c>
      <c r="C18" s="14" t="s">
        <v>25</v>
      </c>
      <c r="D18" s="7" t="s">
        <v>188</v>
      </c>
      <c r="E18" s="15" t="s">
        <v>27</v>
      </c>
      <c r="F18" s="13"/>
      <c r="G18" s="13">
        <v>40</v>
      </c>
      <c r="H18" s="8">
        <f t="shared" si="0"/>
        <v>245.05000000000024</v>
      </c>
      <c r="I18" s="17"/>
    </row>
    <row r="19" spans="1:11" s="10" customFormat="1" ht="17.25" customHeight="1" x14ac:dyDescent="0.25">
      <c r="A19" s="11">
        <v>42956</v>
      </c>
      <c r="B19" s="11" t="s">
        <v>208</v>
      </c>
      <c r="C19" s="14" t="s">
        <v>234</v>
      </c>
      <c r="D19" s="7" t="s">
        <v>235</v>
      </c>
      <c r="E19" s="15" t="s">
        <v>37</v>
      </c>
      <c r="F19" s="13"/>
      <c r="G19" s="13">
        <v>50</v>
      </c>
      <c r="H19" s="8">
        <f t="shared" si="0"/>
        <v>195.05000000000024</v>
      </c>
      <c r="I19" s="17"/>
    </row>
    <row r="20" spans="1:11" s="10" customFormat="1" ht="25.5" x14ac:dyDescent="0.25">
      <c r="A20" s="11">
        <v>42956</v>
      </c>
      <c r="B20" s="11" t="s">
        <v>209</v>
      </c>
      <c r="C20" s="14" t="s">
        <v>236</v>
      </c>
      <c r="D20" s="7" t="s">
        <v>44</v>
      </c>
      <c r="E20" s="15" t="s">
        <v>237</v>
      </c>
      <c r="F20" s="13"/>
      <c r="G20" s="13">
        <v>21.4</v>
      </c>
      <c r="H20" s="8">
        <f t="shared" si="0"/>
        <v>173.65000000000023</v>
      </c>
      <c r="I20" s="6"/>
    </row>
    <row r="21" spans="1:11" s="10" customFormat="1" ht="15.75" customHeight="1" x14ac:dyDescent="0.25">
      <c r="A21" s="11">
        <v>42957</v>
      </c>
      <c r="B21" s="11" t="s">
        <v>210</v>
      </c>
      <c r="C21" s="14" t="s">
        <v>238</v>
      </c>
      <c r="D21" s="7" t="s">
        <v>44</v>
      </c>
      <c r="E21" s="15" t="s">
        <v>16</v>
      </c>
      <c r="F21" s="13"/>
      <c r="G21" s="13">
        <v>159</v>
      </c>
      <c r="H21" s="8">
        <f t="shared" si="0"/>
        <v>14.650000000000233</v>
      </c>
      <c r="I21" s="17"/>
    </row>
    <row r="22" spans="1:11" s="10" customFormat="1" ht="16.5" customHeight="1" x14ac:dyDescent="0.25">
      <c r="A22" s="11">
        <v>42958</v>
      </c>
      <c r="B22" s="11" t="s">
        <v>152</v>
      </c>
      <c r="C22" s="6" t="s">
        <v>14</v>
      </c>
      <c r="D22" s="7" t="s">
        <v>15</v>
      </c>
      <c r="E22" s="15" t="s">
        <v>16</v>
      </c>
      <c r="F22" s="30">
        <v>485.35</v>
      </c>
      <c r="G22" s="13"/>
      <c r="H22" s="8">
        <f t="shared" si="0"/>
        <v>500.00000000000023</v>
      </c>
      <c r="I22" s="17"/>
    </row>
    <row r="23" spans="1:11" s="10" customFormat="1" ht="16.5" customHeight="1" x14ac:dyDescent="0.25">
      <c r="A23" s="11">
        <v>42961</v>
      </c>
      <c r="B23" s="11" t="s">
        <v>211</v>
      </c>
      <c r="C23" s="6" t="s">
        <v>239</v>
      </c>
      <c r="D23" s="7" t="s">
        <v>188</v>
      </c>
      <c r="E23" s="15" t="s">
        <v>16</v>
      </c>
      <c r="F23" s="30"/>
      <c r="G23" s="13">
        <v>1.5</v>
      </c>
      <c r="H23" s="8">
        <f t="shared" si="0"/>
        <v>498.50000000000023</v>
      </c>
      <c r="I23" s="17"/>
    </row>
    <row r="24" spans="1:11" s="10" customFormat="1" ht="16.5" customHeight="1" x14ac:dyDescent="0.25">
      <c r="A24" s="11">
        <v>42961</v>
      </c>
      <c r="B24" s="11" t="s">
        <v>212</v>
      </c>
      <c r="C24" s="6" t="s">
        <v>240</v>
      </c>
      <c r="D24" s="7" t="s">
        <v>65</v>
      </c>
      <c r="E24" s="12" t="s">
        <v>16</v>
      </c>
      <c r="F24" s="13"/>
      <c r="G24" s="13">
        <v>13</v>
      </c>
      <c r="H24" s="8">
        <f t="shared" si="0"/>
        <v>485.50000000000023</v>
      </c>
      <c r="I24" s="17"/>
    </row>
    <row r="25" spans="1:11" s="10" customFormat="1" ht="16.5" customHeight="1" x14ac:dyDescent="0.25">
      <c r="A25" s="11">
        <v>42963</v>
      </c>
      <c r="B25" s="11" t="s">
        <v>213</v>
      </c>
      <c r="C25" s="14" t="s">
        <v>25</v>
      </c>
      <c r="D25" s="7" t="s">
        <v>188</v>
      </c>
      <c r="E25" s="15" t="s">
        <v>27</v>
      </c>
      <c r="F25" s="13"/>
      <c r="G25" s="13">
        <v>50</v>
      </c>
      <c r="H25" s="8">
        <f t="shared" si="0"/>
        <v>435.50000000000023</v>
      </c>
      <c r="I25" s="17"/>
    </row>
    <row r="26" spans="1:11" s="10" customFormat="1" ht="16.5" customHeight="1" x14ac:dyDescent="0.25">
      <c r="A26" s="11">
        <v>42964</v>
      </c>
      <c r="B26" s="11" t="s">
        <v>214</v>
      </c>
      <c r="C26" s="14" t="s">
        <v>241</v>
      </c>
      <c r="D26" s="7" t="s">
        <v>188</v>
      </c>
      <c r="E26" s="15" t="s">
        <v>242</v>
      </c>
      <c r="F26" s="13"/>
      <c r="G26" s="13">
        <v>40</v>
      </c>
      <c r="H26" s="8">
        <f t="shared" si="0"/>
        <v>395.50000000000023</v>
      </c>
      <c r="I26" s="17"/>
    </row>
    <row r="27" spans="1:11" s="10" customFormat="1" ht="18" customHeight="1" x14ac:dyDescent="0.25">
      <c r="A27" s="11">
        <v>42964</v>
      </c>
      <c r="B27" s="11" t="s">
        <v>215</v>
      </c>
      <c r="C27" s="6" t="s">
        <v>243</v>
      </c>
      <c r="D27" s="7" t="s">
        <v>44</v>
      </c>
      <c r="E27" s="12" t="s">
        <v>244</v>
      </c>
      <c r="F27" s="13"/>
      <c r="G27" s="13">
        <v>7.15</v>
      </c>
      <c r="H27" s="8">
        <f t="shared" si="0"/>
        <v>388.35000000000025</v>
      </c>
      <c r="I27" s="17"/>
    </row>
    <row r="28" spans="1:11" s="10" customFormat="1" ht="17.25" customHeight="1" x14ac:dyDescent="0.25">
      <c r="A28" s="11">
        <v>42968</v>
      </c>
      <c r="B28" s="11" t="s">
        <v>216</v>
      </c>
      <c r="C28" s="14" t="s">
        <v>245</v>
      </c>
      <c r="D28" s="7" t="s">
        <v>81</v>
      </c>
      <c r="E28" s="15" t="s">
        <v>246</v>
      </c>
      <c r="F28" s="13"/>
      <c r="G28" s="13">
        <v>37.1</v>
      </c>
      <c r="H28" s="8">
        <f t="shared" si="0"/>
        <v>351.25000000000023</v>
      </c>
      <c r="I28" s="17"/>
      <c r="K28" s="16"/>
    </row>
    <row r="29" spans="1:11" s="10" customFormat="1" ht="16.5" customHeight="1" x14ac:dyDescent="0.25">
      <c r="A29" s="11">
        <v>42968</v>
      </c>
      <c r="B29" s="11" t="s">
        <v>217</v>
      </c>
      <c r="C29" s="6" t="s">
        <v>248</v>
      </c>
      <c r="D29" s="7" t="s">
        <v>235</v>
      </c>
      <c r="E29" s="15" t="s">
        <v>247</v>
      </c>
      <c r="F29" s="13"/>
      <c r="G29" s="13">
        <v>100</v>
      </c>
      <c r="H29" s="8">
        <f t="shared" si="0"/>
        <v>251.25000000000023</v>
      </c>
      <c r="I29" s="17"/>
    </row>
    <row r="30" spans="1:11" s="10" customFormat="1" ht="17.25" customHeight="1" x14ac:dyDescent="0.25">
      <c r="A30" s="11">
        <v>42971</v>
      </c>
      <c r="B30" s="11" t="s">
        <v>218</v>
      </c>
      <c r="C30" s="14" t="s">
        <v>249</v>
      </c>
      <c r="D30" s="7" t="s">
        <v>165</v>
      </c>
      <c r="E30" s="15" t="s">
        <v>250</v>
      </c>
      <c r="F30" s="13"/>
      <c r="G30" s="13">
        <v>16.95</v>
      </c>
      <c r="H30" s="8">
        <f t="shared" si="0"/>
        <v>234.30000000000024</v>
      </c>
      <c r="I30" s="6"/>
    </row>
    <row r="31" spans="1:11" s="10" customFormat="1" ht="16.5" customHeight="1" x14ac:dyDescent="0.25">
      <c r="A31" s="11">
        <v>42972</v>
      </c>
      <c r="B31" s="11" t="s">
        <v>219</v>
      </c>
      <c r="C31" s="14" t="s">
        <v>36</v>
      </c>
      <c r="D31" s="19" t="s">
        <v>188</v>
      </c>
      <c r="E31" s="15" t="s">
        <v>37</v>
      </c>
      <c r="F31" s="13"/>
      <c r="G31" s="13">
        <v>20.350000000000001</v>
      </c>
      <c r="H31" s="8">
        <f t="shared" si="0"/>
        <v>213.95000000000024</v>
      </c>
      <c r="I31" s="6"/>
    </row>
    <row r="32" spans="1:11" s="10" customFormat="1" ht="16.5" customHeight="1" x14ac:dyDescent="0.25">
      <c r="A32" s="11">
        <v>42972</v>
      </c>
      <c r="B32" s="11" t="s">
        <v>220</v>
      </c>
      <c r="C32" s="6" t="s">
        <v>251</v>
      </c>
      <c r="D32" s="7" t="s">
        <v>188</v>
      </c>
      <c r="E32" s="12" t="s">
        <v>16</v>
      </c>
      <c r="F32" s="13"/>
      <c r="G32" s="13">
        <v>96.9</v>
      </c>
      <c r="H32" s="8">
        <f t="shared" si="0"/>
        <v>117.05000000000024</v>
      </c>
      <c r="I32" s="6"/>
    </row>
    <row r="33" spans="1:9" s="10" customFormat="1" ht="16.5" customHeight="1" x14ac:dyDescent="0.25">
      <c r="A33" s="11">
        <v>42976</v>
      </c>
      <c r="B33" s="11" t="s">
        <v>221</v>
      </c>
      <c r="C33" s="14" t="s">
        <v>252</v>
      </c>
      <c r="D33" s="7" t="s">
        <v>65</v>
      </c>
      <c r="E33" s="15" t="s">
        <v>16</v>
      </c>
      <c r="F33" s="13"/>
      <c r="G33" s="13">
        <v>9</v>
      </c>
      <c r="H33" s="8">
        <f t="shared" si="0"/>
        <v>108.05000000000024</v>
      </c>
      <c r="I33" s="6"/>
    </row>
    <row r="34" spans="1:9" s="10" customFormat="1" ht="17.25" customHeight="1" x14ac:dyDescent="0.25">
      <c r="A34" s="11">
        <v>42976</v>
      </c>
      <c r="B34" s="11" t="s">
        <v>222</v>
      </c>
      <c r="C34" s="14" t="s">
        <v>253</v>
      </c>
      <c r="D34" s="19" t="s">
        <v>165</v>
      </c>
      <c r="E34" s="12" t="s">
        <v>254</v>
      </c>
      <c r="F34" s="13"/>
      <c r="G34" s="13">
        <v>48.75</v>
      </c>
      <c r="H34" s="8">
        <f t="shared" si="0"/>
        <v>59.300000000000239</v>
      </c>
      <c r="I34" s="6"/>
    </row>
    <row r="35" spans="1:9" s="10" customFormat="1" ht="15.75" customHeight="1" x14ac:dyDescent="0.25">
      <c r="A35" s="11">
        <v>42977</v>
      </c>
      <c r="B35" s="11" t="s">
        <v>223</v>
      </c>
      <c r="C35" s="14" t="s">
        <v>255</v>
      </c>
      <c r="D35" s="7" t="s">
        <v>44</v>
      </c>
      <c r="E35" s="15" t="s">
        <v>258</v>
      </c>
      <c r="F35" s="13"/>
      <c r="G35" s="13">
        <v>10.75</v>
      </c>
      <c r="H35" s="8">
        <f t="shared" si="0"/>
        <v>48.550000000000239</v>
      </c>
      <c r="I35" s="6"/>
    </row>
    <row r="36" spans="1:9" s="10" customFormat="1" ht="25.5" x14ac:dyDescent="0.25">
      <c r="A36" s="11">
        <v>42977</v>
      </c>
      <c r="B36" s="11" t="s">
        <v>224</v>
      </c>
      <c r="C36" s="14" t="s">
        <v>256</v>
      </c>
      <c r="D36" s="19" t="s">
        <v>44</v>
      </c>
      <c r="E36" s="15" t="s">
        <v>257</v>
      </c>
      <c r="F36" s="13"/>
      <c r="G36" s="32">
        <v>14.3</v>
      </c>
      <c r="H36" s="8">
        <f t="shared" si="0"/>
        <v>34.250000000000242</v>
      </c>
      <c r="I36" s="6"/>
    </row>
    <row r="37" spans="1:9" s="10" customFormat="1" ht="16.5" customHeight="1" x14ac:dyDescent="0.25">
      <c r="A37" s="5"/>
      <c r="B37" s="5"/>
      <c r="C37" s="6"/>
      <c r="D37" s="7"/>
      <c r="E37" s="12"/>
      <c r="F37" s="8"/>
      <c r="G37" s="8"/>
      <c r="H37" s="8"/>
      <c r="I37" s="6"/>
    </row>
    <row r="38" spans="1:9" s="10" customFormat="1" ht="16.5" customHeight="1" x14ac:dyDescent="0.25">
      <c r="A38" s="5"/>
      <c r="B38" s="5"/>
      <c r="C38" s="6"/>
      <c r="D38" s="7"/>
      <c r="E38" s="6"/>
      <c r="F38" s="8"/>
      <c r="G38" s="8"/>
      <c r="H38" s="9"/>
      <c r="I38" s="6"/>
    </row>
    <row r="39" spans="1:9" s="24" customFormat="1" ht="16.5" customHeight="1" thickBot="1" x14ac:dyDescent="0.3">
      <c r="A39" s="20"/>
      <c r="B39" s="20"/>
      <c r="C39" s="21"/>
      <c r="D39" s="22"/>
      <c r="E39" s="21" t="s">
        <v>17</v>
      </c>
      <c r="F39" s="23"/>
      <c r="G39" s="23">
        <f>SUM(G9:G37)</f>
        <v>951.1</v>
      </c>
      <c r="H39" s="21"/>
      <c r="I39" s="21"/>
    </row>
    <row r="40" spans="1:9" s="25" customFormat="1" ht="12.75" x14ac:dyDescent="0.2"/>
    <row r="41" spans="1:9" x14ac:dyDescent="0.2">
      <c r="G41" s="26"/>
    </row>
    <row r="42" spans="1:9" x14ac:dyDescent="0.2">
      <c r="A42" s="27" t="s">
        <v>18</v>
      </c>
      <c r="B42" s="28"/>
      <c r="C42" s="28"/>
    </row>
    <row r="43" spans="1:9" x14ac:dyDescent="0.2">
      <c r="A43" s="28"/>
      <c r="B43" s="28"/>
      <c r="C43" s="29"/>
    </row>
    <row r="44" spans="1:9" x14ac:dyDescent="0.2">
      <c r="A44" s="28"/>
      <c r="B44" s="28"/>
      <c r="C44" s="28"/>
    </row>
  </sheetData>
  <mergeCells count="4">
    <mergeCell ref="A1:I1"/>
    <mergeCell ref="A2:I2"/>
    <mergeCell ref="A3:I3"/>
    <mergeCell ref="A4:I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44"/>
  <sheetViews>
    <sheetView topLeftCell="A10" workbookViewId="0">
      <selection activeCell="E21" sqref="E21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2.5703125" style="1" customWidth="1"/>
    <col min="5" max="5" width="29.85546875" style="1" customWidth="1"/>
    <col min="6" max="6" width="12.140625" style="1" customWidth="1"/>
    <col min="7" max="7" width="12.42578125" style="1" customWidth="1"/>
    <col min="8" max="8" width="18" style="1" customWidth="1"/>
    <col min="9" max="9" width="25.85546875" style="1" customWidth="1"/>
    <col min="10" max="16384" width="9.140625" style="1"/>
  </cols>
  <sheetData>
    <row r="1" spans="1:11" ht="15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</row>
    <row r="2" spans="1:11" ht="15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</row>
    <row r="3" spans="1:11" ht="15" x14ac:dyDescent="0.25">
      <c r="A3" s="33" t="s">
        <v>2</v>
      </c>
      <c r="B3" s="33"/>
      <c r="C3" s="33"/>
      <c r="D3" s="33"/>
      <c r="E3" s="33"/>
      <c r="F3" s="33"/>
      <c r="G3" s="33"/>
      <c r="H3" s="33"/>
      <c r="I3" s="33"/>
    </row>
    <row r="4" spans="1:11" ht="15" x14ac:dyDescent="0.25">
      <c r="A4" s="33" t="s">
        <v>3</v>
      </c>
      <c r="B4" s="33"/>
      <c r="C4" s="33"/>
      <c r="D4" s="33"/>
      <c r="E4" s="33"/>
      <c r="F4" s="33"/>
      <c r="G4" s="33"/>
      <c r="H4" s="33"/>
      <c r="I4" s="33"/>
    </row>
    <row r="6" spans="1:11" ht="15" x14ac:dyDescent="0.25">
      <c r="A6" s="2" t="s">
        <v>259</v>
      </c>
      <c r="B6" s="2"/>
    </row>
    <row r="8" spans="1:11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11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8">
        <f>'Aug''17'!H36</f>
        <v>34.250000000000242</v>
      </c>
      <c r="I9" s="6"/>
    </row>
    <row r="10" spans="1:11" s="10" customFormat="1" ht="18" customHeight="1" x14ac:dyDescent="0.25">
      <c r="A10" s="5">
        <v>42979</v>
      </c>
      <c r="B10" s="11" t="s">
        <v>290</v>
      </c>
      <c r="C10" s="6" t="s">
        <v>14</v>
      </c>
      <c r="D10" s="7" t="s">
        <v>15</v>
      </c>
      <c r="E10" s="12" t="s">
        <v>16</v>
      </c>
      <c r="F10" s="13">
        <v>465.75</v>
      </c>
      <c r="G10" s="8"/>
      <c r="H10" s="8">
        <f>H9+F10-G10</f>
        <v>500.00000000000023</v>
      </c>
      <c r="I10" s="6"/>
    </row>
    <row r="11" spans="1:11" s="10" customFormat="1" ht="17.25" customHeight="1" x14ac:dyDescent="0.25">
      <c r="A11" s="5">
        <v>42983</v>
      </c>
      <c r="B11" s="11" t="s">
        <v>260</v>
      </c>
      <c r="C11" s="6" t="s">
        <v>261</v>
      </c>
      <c r="D11" s="7" t="s">
        <v>262</v>
      </c>
      <c r="E11" s="12" t="s">
        <v>263</v>
      </c>
      <c r="F11" s="13"/>
      <c r="G11" s="8">
        <v>7.15</v>
      </c>
      <c r="H11" s="8">
        <f t="shared" ref="H11:H24" si="0">H10+F11-G11</f>
        <v>492.85000000000025</v>
      </c>
      <c r="I11" s="6"/>
      <c r="K11" s="16"/>
    </row>
    <row r="12" spans="1:11" s="10" customFormat="1" ht="17.25" customHeight="1" x14ac:dyDescent="0.25">
      <c r="A12" s="5">
        <v>42984</v>
      </c>
      <c r="B12" s="11" t="s">
        <v>264</v>
      </c>
      <c r="C12" s="14" t="s">
        <v>277</v>
      </c>
      <c r="D12" s="7" t="s">
        <v>235</v>
      </c>
      <c r="E12" s="15" t="s">
        <v>37</v>
      </c>
      <c r="F12" s="13"/>
      <c r="G12" s="13">
        <v>30</v>
      </c>
      <c r="H12" s="8">
        <f t="shared" si="0"/>
        <v>462.85000000000025</v>
      </c>
      <c r="I12" s="6"/>
    </row>
    <row r="13" spans="1:11" s="10" customFormat="1" ht="18.75" customHeight="1" x14ac:dyDescent="0.25">
      <c r="A13" s="11">
        <v>42985</v>
      </c>
      <c r="B13" s="11" t="s">
        <v>265</v>
      </c>
      <c r="C13" s="14" t="s">
        <v>278</v>
      </c>
      <c r="D13" s="7" t="s">
        <v>279</v>
      </c>
      <c r="E13" s="15" t="s">
        <v>16</v>
      </c>
      <c r="F13" s="13"/>
      <c r="G13" s="13">
        <v>53</v>
      </c>
      <c r="H13" s="8">
        <f t="shared" si="0"/>
        <v>409.85000000000025</v>
      </c>
      <c r="I13" s="6"/>
    </row>
    <row r="14" spans="1:11" s="10" customFormat="1" ht="16.5" customHeight="1" x14ac:dyDescent="0.25">
      <c r="A14" s="11">
        <v>42987</v>
      </c>
      <c r="B14" s="11" t="s">
        <v>266</v>
      </c>
      <c r="C14" s="14" t="s">
        <v>25</v>
      </c>
      <c r="D14" s="7" t="s">
        <v>188</v>
      </c>
      <c r="E14" s="15" t="s">
        <v>27</v>
      </c>
      <c r="F14" s="13"/>
      <c r="G14" s="13">
        <v>40</v>
      </c>
      <c r="H14" s="8">
        <f t="shared" si="0"/>
        <v>369.85000000000025</v>
      </c>
      <c r="I14" s="6"/>
    </row>
    <row r="15" spans="1:11" s="10" customFormat="1" ht="18" customHeight="1" x14ac:dyDescent="0.25">
      <c r="A15" s="11">
        <v>42989</v>
      </c>
      <c r="B15" s="11" t="s">
        <v>267</v>
      </c>
      <c r="C15" s="14" t="s">
        <v>280</v>
      </c>
      <c r="D15" s="7" t="s">
        <v>188</v>
      </c>
      <c r="E15" s="15" t="s">
        <v>16</v>
      </c>
      <c r="F15" s="13"/>
      <c r="G15" s="13">
        <v>11.9</v>
      </c>
      <c r="H15" s="8">
        <f t="shared" si="0"/>
        <v>357.95000000000027</v>
      </c>
      <c r="I15" s="6"/>
    </row>
    <row r="16" spans="1:11" s="10" customFormat="1" ht="17.25" customHeight="1" x14ac:dyDescent="0.25">
      <c r="A16" s="11">
        <v>42990</v>
      </c>
      <c r="B16" s="11" t="s">
        <v>268</v>
      </c>
      <c r="C16" s="14" t="s">
        <v>261</v>
      </c>
      <c r="D16" s="7" t="s">
        <v>262</v>
      </c>
      <c r="E16" s="15" t="s">
        <v>281</v>
      </c>
      <c r="F16" s="13"/>
      <c r="G16" s="13">
        <v>7.15</v>
      </c>
      <c r="H16" s="8">
        <f t="shared" si="0"/>
        <v>350.8000000000003</v>
      </c>
      <c r="I16" s="6"/>
    </row>
    <row r="17" spans="1:11" s="10" customFormat="1" ht="25.5" x14ac:dyDescent="0.25">
      <c r="A17" s="11">
        <v>42990</v>
      </c>
      <c r="B17" s="11" t="s">
        <v>269</v>
      </c>
      <c r="C17" s="15" t="s">
        <v>282</v>
      </c>
      <c r="D17" s="7" t="s">
        <v>188</v>
      </c>
      <c r="E17" s="15" t="s">
        <v>27</v>
      </c>
      <c r="F17" s="13"/>
      <c r="G17" s="13">
        <v>23.2</v>
      </c>
      <c r="H17" s="8">
        <f t="shared" si="0"/>
        <v>327.60000000000031</v>
      </c>
      <c r="I17" s="6"/>
    </row>
    <row r="18" spans="1:11" s="10" customFormat="1" ht="18.75" customHeight="1" x14ac:dyDescent="0.25">
      <c r="A18" s="11">
        <v>42991</v>
      </c>
      <c r="B18" s="11" t="s">
        <v>270</v>
      </c>
      <c r="C18" s="14" t="s">
        <v>25</v>
      </c>
      <c r="D18" s="7" t="s">
        <v>188</v>
      </c>
      <c r="E18" s="15" t="s">
        <v>27</v>
      </c>
      <c r="F18" s="13"/>
      <c r="G18" s="13">
        <v>50</v>
      </c>
      <c r="H18" s="8">
        <f t="shared" si="0"/>
        <v>277.60000000000031</v>
      </c>
      <c r="I18" s="17"/>
    </row>
    <row r="19" spans="1:11" s="10" customFormat="1" ht="17.25" customHeight="1" x14ac:dyDescent="0.25">
      <c r="A19" s="11">
        <v>42992</v>
      </c>
      <c r="B19" s="11" t="s">
        <v>271</v>
      </c>
      <c r="C19" s="14" t="s">
        <v>283</v>
      </c>
      <c r="D19" s="7" t="s">
        <v>188</v>
      </c>
      <c r="E19" s="15" t="s">
        <v>284</v>
      </c>
      <c r="F19" s="13"/>
      <c r="G19" s="13">
        <v>24.4</v>
      </c>
      <c r="H19" s="8">
        <f t="shared" si="0"/>
        <v>253.2000000000003</v>
      </c>
      <c r="I19" s="17"/>
    </row>
    <row r="20" spans="1:11" s="10" customFormat="1" ht="19.5" customHeight="1" x14ac:dyDescent="0.25">
      <c r="A20" s="11">
        <v>42992</v>
      </c>
      <c r="B20" s="11" t="s">
        <v>272</v>
      </c>
      <c r="C20" s="14" t="s">
        <v>285</v>
      </c>
      <c r="D20" s="7" t="s">
        <v>188</v>
      </c>
      <c r="E20" s="15" t="s">
        <v>27</v>
      </c>
      <c r="F20" s="13"/>
      <c r="G20" s="13">
        <v>36</v>
      </c>
      <c r="H20" s="8">
        <f t="shared" si="0"/>
        <v>217.2000000000003</v>
      </c>
      <c r="I20" s="6"/>
    </row>
    <row r="21" spans="1:11" s="10" customFormat="1" ht="15.75" customHeight="1" x14ac:dyDescent="0.25">
      <c r="A21" s="11">
        <v>42998</v>
      </c>
      <c r="B21" s="11" t="s">
        <v>273</v>
      </c>
      <c r="C21" s="14" t="s">
        <v>286</v>
      </c>
      <c r="D21" s="7" t="s">
        <v>174</v>
      </c>
      <c r="E21" s="15" t="s">
        <v>287</v>
      </c>
      <c r="F21" s="13"/>
      <c r="G21" s="13">
        <v>150</v>
      </c>
      <c r="H21" s="8">
        <f t="shared" si="0"/>
        <v>67.200000000000301</v>
      </c>
      <c r="I21" s="17"/>
    </row>
    <row r="22" spans="1:11" s="10" customFormat="1" ht="16.5" customHeight="1" x14ac:dyDescent="0.25">
      <c r="A22" s="11">
        <v>42999</v>
      </c>
      <c r="B22" s="11" t="s">
        <v>274</v>
      </c>
      <c r="C22" s="6" t="s">
        <v>288</v>
      </c>
      <c r="D22" s="7" t="s">
        <v>188</v>
      </c>
      <c r="E22" s="15" t="s">
        <v>289</v>
      </c>
      <c r="F22" s="30"/>
      <c r="G22" s="13">
        <v>7.15</v>
      </c>
      <c r="H22" s="8">
        <f t="shared" si="0"/>
        <v>60.050000000000303</v>
      </c>
      <c r="I22" s="17"/>
    </row>
    <row r="23" spans="1:11" s="10" customFormat="1" ht="16.5" customHeight="1" x14ac:dyDescent="0.25">
      <c r="A23" s="11">
        <v>43003</v>
      </c>
      <c r="B23" s="11" t="s">
        <v>275</v>
      </c>
      <c r="C23" s="6" t="s">
        <v>25</v>
      </c>
      <c r="D23" s="7" t="s">
        <v>188</v>
      </c>
      <c r="E23" s="15" t="s">
        <v>27</v>
      </c>
      <c r="F23" s="30"/>
      <c r="G23" s="13">
        <v>40</v>
      </c>
      <c r="H23" s="8">
        <f t="shared" si="0"/>
        <v>20.050000000000303</v>
      </c>
      <c r="I23" s="17"/>
    </row>
    <row r="24" spans="1:11" s="10" customFormat="1" ht="16.5" customHeight="1" x14ac:dyDescent="0.25">
      <c r="A24" s="11">
        <v>43006</v>
      </c>
      <c r="B24" s="11" t="s">
        <v>276</v>
      </c>
      <c r="C24" s="6" t="s">
        <v>66</v>
      </c>
      <c r="D24" s="7" t="s">
        <v>188</v>
      </c>
      <c r="E24" s="12" t="s">
        <v>16</v>
      </c>
      <c r="F24" s="13"/>
      <c r="G24" s="13">
        <v>0.75</v>
      </c>
      <c r="H24" s="8">
        <f t="shared" si="0"/>
        <v>19.300000000000303</v>
      </c>
      <c r="I24" s="17"/>
    </row>
    <row r="25" spans="1:11" s="10" customFormat="1" ht="16.5" customHeight="1" x14ac:dyDescent="0.25">
      <c r="A25" s="11"/>
      <c r="B25" s="11"/>
      <c r="C25" s="14"/>
      <c r="D25" s="7"/>
      <c r="E25" s="15"/>
      <c r="F25" s="13"/>
      <c r="G25" s="13"/>
      <c r="H25" s="8"/>
      <c r="I25" s="17"/>
    </row>
    <row r="26" spans="1:11" s="10" customFormat="1" ht="16.5" customHeight="1" x14ac:dyDescent="0.25">
      <c r="A26" s="11"/>
      <c r="B26" s="11"/>
      <c r="C26" s="14"/>
      <c r="D26" s="7"/>
      <c r="E26" s="15"/>
      <c r="F26" s="13"/>
      <c r="G26" s="13"/>
      <c r="H26" s="8"/>
      <c r="I26" s="17"/>
    </row>
    <row r="27" spans="1:11" s="10" customFormat="1" ht="18" customHeight="1" x14ac:dyDescent="0.25">
      <c r="A27" s="11"/>
      <c r="B27" s="11"/>
      <c r="C27" s="6"/>
      <c r="D27" s="7"/>
      <c r="E27" s="12"/>
      <c r="F27" s="13"/>
      <c r="G27" s="13"/>
      <c r="H27" s="8"/>
      <c r="I27" s="17"/>
    </row>
    <row r="28" spans="1:11" s="10" customFormat="1" ht="17.25" customHeight="1" x14ac:dyDescent="0.25">
      <c r="A28" s="11"/>
      <c r="B28" s="11"/>
      <c r="C28" s="14"/>
      <c r="D28" s="7"/>
      <c r="E28" s="15"/>
      <c r="F28" s="13"/>
      <c r="G28" s="13"/>
      <c r="H28" s="8"/>
      <c r="I28" s="17"/>
      <c r="K28" s="16"/>
    </row>
    <row r="29" spans="1:11" s="10" customFormat="1" ht="16.5" customHeight="1" x14ac:dyDescent="0.25">
      <c r="A29" s="11"/>
      <c r="B29" s="11"/>
      <c r="C29" s="6"/>
      <c r="D29" s="7"/>
      <c r="E29" s="15"/>
      <c r="F29" s="13"/>
      <c r="G29" s="13"/>
      <c r="H29" s="8"/>
      <c r="I29" s="17"/>
    </row>
    <row r="30" spans="1:11" s="10" customFormat="1" ht="17.25" customHeight="1" x14ac:dyDescent="0.25">
      <c r="A30" s="11"/>
      <c r="B30" s="11"/>
      <c r="C30" s="14"/>
      <c r="D30" s="7"/>
      <c r="E30" s="15"/>
      <c r="F30" s="13"/>
      <c r="G30" s="13"/>
      <c r="H30" s="8"/>
      <c r="I30" s="6"/>
    </row>
    <row r="31" spans="1:11" s="10" customFormat="1" ht="16.5" customHeight="1" x14ac:dyDescent="0.25">
      <c r="A31" s="11"/>
      <c r="B31" s="11"/>
      <c r="C31" s="14"/>
      <c r="D31" s="19"/>
      <c r="E31" s="15"/>
      <c r="F31" s="13"/>
      <c r="G31" s="13"/>
      <c r="H31" s="8"/>
      <c r="I31" s="6"/>
    </row>
    <row r="32" spans="1:11" s="10" customFormat="1" ht="16.5" customHeight="1" x14ac:dyDescent="0.25">
      <c r="A32" s="11"/>
      <c r="B32" s="11"/>
      <c r="C32" s="6"/>
      <c r="D32" s="7"/>
      <c r="E32" s="12"/>
      <c r="F32" s="13"/>
      <c r="G32" s="13"/>
      <c r="H32" s="8"/>
      <c r="I32" s="6"/>
    </row>
    <row r="33" spans="1:9" s="10" customFormat="1" ht="16.5" customHeight="1" x14ac:dyDescent="0.25">
      <c r="A33" s="11"/>
      <c r="B33" s="11"/>
      <c r="C33" s="14"/>
      <c r="D33" s="7"/>
      <c r="E33" s="15"/>
      <c r="F33" s="13"/>
      <c r="G33" s="13"/>
      <c r="H33" s="8"/>
      <c r="I33" s="6"/>
    </row>
    <row r="34" spans="1:9" s="10" customFormat="1" ht="17.25" customHeight="1" x14ac:dyDescent="0.25">
      <c r="A34" s="11"/>
      <c r="B34" s="11"/>
      <c r="C34" s="14"/>
      <c r="D34" s="19"/>
      <c r="E34" s="12"/>
      <c r="F34" s="13"/>
      <c r="G34" s="13"/>
      <c r="H34" s="8"/>
      <c r="I34" s="6"/>
    </row>
    <row r="35" spans="1:9" s="10" customFormat="1" ht="15.75" customHeight="1" x14ac:dyDescent="0.25">
      <c r="A35" s="11"/>
      <c r="B35" s="11"/>
      <c r="C35" s="14"/>
      <c r="D35" s="7"/>
      <c r="E35" s="15"/>
      <c r="F35" s="13"/>
      <c r="G35" s="13"/>
      <c r="H35" s="8"/>
      <c r="I35" s="6"/>
    </row>
    <row r="36" spans="1:9" s="10" customFormat="1" ht="12.75" x14ac:dyDescent="0.25">
      <c r="A36" s="11"/>
      <c r="B36" s="11"/>
      <c r="C36" s="14"/>
      <c r="D36" s="19"/>
      <c r="E36" s="15"/>
      <c r="F36" s="13"/>
      <c r="G36" s="32"/>
      <c r="H36" s="8"/>
      <c r="I36" s="6"/>
    </row>
    <row r="37" spans="1:9" s="10" customFormat="1" ht="16.5" customHeight="1" x14ac:dyDescent="0.25">
      <c r="A37" s="5"/>
      <c r="B37" s="5"/>
      <c r="C37" s="6"/>
      <c r="D37" s="7"/>
      <c r="E37" s="12"/>
      <c r="F37" s="8"/>
      <c r="G37" s="8"/>
      <c r="H37" s="8"/>
      <c r="I37" s="6"/>
    </row>
    <row r="38" spans="1:9" s="10" customFormat="1" ht="16.5" customHeight="1" x14ac:dyDescent="0.25">
      <c r="A38" s="5"/>
      <c r="B38" s="5"/>
      <c r="C38" s="6"/>
      <c r="D38" s="7"/>
      <c r="E38" s="6"/>
      <c r="F38" s="8"/>
      <c r="G38" s="8"/>
      <c r="H38" s="9"/>
      <c r="I38" s="6"/>
    </row>
    <row r="39" spans="1:9" s="24" customFormat="1" ht="16.5" customHeight="1" thickBot="1" x14ac:dyDescent="0.3">
      <c r="A39" s="20"/>
      <c r="B39" s="20"/>
      <c r="C39" s="21"/>
      <c r="D39" s="22"/>
      <c r="E39" s="21" t="s">
        <v>17</v>
      </c>
      <c r="F39" s="23"/>
      <c r="G39" s="23">
        <f>SUM(G9:G37)</f>
        <v>480.7</v>
      </c>
      <c r="H39" s="21"/>
      <c r="I39" s="21"/>
    </row>
    <row r="40" spans="1:9" s="25" customFormat="1" ht="12.75" x14ac:dyDescent="0.2"/>
    <row r="41" spans="1:9" x14ac:dyDescent="0.2">
      <c r="G41" s="26"/>
    </row>
    <row r="42" spans="1:9" x14ac:dyDescent="0.2">
      <c r="A42" s="27" t="s">
        <v>18</v>
      </c>
      <c r="B42" s="28"/>
      <c r="C42" s="28"/>
    </row>
    <row r="43" spans="1:9" x14ac:dyDescent="0.2">
      <c r="A43" s="28"/>
      <c r="B43" s="28"/>
      <c r="C43" s="29"/>
    </row>
    <row r="44" spans="1:9" x14ac:dyDescent="0.2">
      <c r="A44" s="28"/>
      <c r="B44" s="28"/>
      <c r="C44" s="28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Jan'17</vt:lpstr>
      <vt:lpstr>Feb'17</vt:lpstr>
      <vt:lpstr>Mar'17</vt:lpstr>
      <vt:lpstr>Apr'17</vt:lpstr>
      <vt:lpstr>May'17</vt:lpstr>
      <vt:lpstr>June'17</vt:lpstr>
      <vt:lpstr>July'17</vt:lpstr>
      <vt:lpstr>Aug'17</vt:lpstr>
      <vt:lpstr>Sept'17</vt:lpstr>
      <vt:lpstr>Oct'17</vt:lpstr>
      <vt:lpstr>Nov'17</vt:lpstr>
      <vt:lpstr>Dec'17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2018-01-04T06:57:00Z</cp:lastPrinted>
  <dcterms:created xsi:type="dcterms:W3CDTF">2017-01-03T03:30:35Z</dcterms:created>
  <dcterms:modified xsi:type="dcterms:W3CDTF">2018-06-11T01:19:23Z</dcterms:modified>
</cp:coreProperties>
</file>