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MICHELLE\Documents\Accounting\Petty Cash\"/>
    </mc:Choice>
  </mc:AlternateContent>
  <xr:revisionPtr revIDLastSave="0" documentId="13_ncr:1_{5DEE1E52-6BFF-46A7-8E9F-D5158898F7C8}" xr6:coauthVersionLast="41" xr6:coauthVersionMax="41" xr10:uidLastSave="{00000000-0000-0000-0000-000000000000}"/>
  <bookViews>
    <workbookView xWindow="-120" yWindow="-120" windowWidth="20730" windowHeight="11160" firstSheet="3" activeTab="11" xr2:uid="{00000000-000D-0000-FFFF-FFFF00000000}"/>
  </bookViews>
  <sheets>
    <sheet name="Jan'18" sheetId="1" r:id="rId1"/>
    <sheet name="Feb'18" sheetId="2" r:id="rId2"/>
    <sheet name="Mar'18" sheetId="3" r:id="rId3"/>
    <sheet name="Apr'18" sheetId="4" r:id="rId4"/>
    <sheet name="May'18" sheetId="5" r:id="rId5"/>
    <sheet name="June'18" sheetId="6" r:id="rId6"/>
    <sheet name="July'18" sheetId="7" r:id="rId7"/>
    <sheet name="Aug'18" sheetId="8" r:id="rId8"/>
    <sheet name="Sept'18" sheetId="9" r:id="rId9"/>
    <sheet name="Oct'18" sheetId="10" r:id="rId10"/>
    <sheet name="Nov'18" sheetId="11" r:id="rId11"/>
    <sheet name="Dec'18" sheetId="12" r:id="rId12"/>
  </sheets>
  <externalReferences>
    <externalReference r:id="rId13"/>
  </externalReferenc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12" l="1"/>
  <c r="H13" i="12" s="1"/>
  <c r="H14" i="12" s="1"/>
  <c r="H15" i="12" s="1"/>
  <c r="H16" i="12" s="1"/>
  <c r="H17" i="12" s="1"/>
  <c r="H18" i="12" s="1"/>
  <c r="H19" i="12" s="1"/>
  <c r="H20" i="12" s="1"/>
  <c r="H21" i="12" s="1"/>
  <c r="H22" i="12" s="1"/>
  <c r="H23" i="12" s="1"/>
  <c r="H24" i="12" s="1"/>
  <c r="H17" i="11"/>
  <c r="H18" i="11" s="1"/>
  <c r="H19" i="11" s="1"/>
  <c r="H20" i="11" s="1"/>
  <c r="H21" i="11" s="1"/>
  <c r="G36" i="12" l="1"/>
  <c r="G36" i="11" l="1"/>
  <c r="G36" i="10" l="1"/>
  <c r="G36" i="9" l="1"/>
  <c r="G36" i="8" l="1"/>
  <c r="G36" i="7" l="1"/>
  <c r="G35" i="6" l="1"/>
  <c r="G35" i="5" l="1"/>
  <c r="G35" i="4" l="1"/>
  <c r="G30" i="2" l="1"/>
  <c r="G35" i="3"/>
  <c r="H9" i="1" l="1"/>
  <c r="H10" i="1" s="1"/>
  <c r="H11" i="1" s="1"/>
  <c r="H12" i="1" s="1"/>
  <c r="H13" i="1" s="1"/>
  <c r="H14" i="1" s="1"/>
  <c r="H15" i="1" s="1"/>
  <c r="H16" i="1" s="1"/>
  <c r="H17" i="1" s="1"/>
  <c r="H18" i="1" s="1"/>
  <c r="H19" i="1" s="1"/>
  <c r="H20" i="1" s="1"/>
  <c r="H21" i="1" s="1"/>
  <c r="H22" i="1" s="1"/>
  <c r="H23" i="1" s="1"/>
  <c r="H24" i="1" s="1"/>
  <c r="H9" i="2" s="1"/>
  <c r="H10" i="2" s="1"/>
  <c r="H11" i="2" s="1"/>
  <c r="H12" i="2" s="1"/>
  <c r="H13" i="2" s="1"/>
  <c r="H14" i="2" s="1"/>
  <c r="H15" i="2" s="1"/>
  <c r="H16" i="2" s="1"/>
  <c r="H17" i="2" s="1"/>
  <c r="H18" i="2" s="1"/>
  <c r="H19" i="2" s="1"/>
  <c r="H20" i="2" s="1"/>
  <c r="H21" i="2" s="1"/>
  <c r="H22" i="2" s="1"/>
  <c r="H23" i="2" s="1"/>
  <c r="H24" i="2" s="1"/>
  <c r="H25" i="2" s="1"/>
  <c r="H26" i="2" s="1"/>
  <c r="H9" i="3" s="1"/>
  <c r="H10" i="3" s="1"/>
  <c r="H11" i="3" s="1"/>
  <c r="H12" i="3" s="1"/>
  <c r="H13" i="3" s="1"/>
  <c r="H14" i="3" s="1"/>
  <c r="H15" i="3" s="1"/>
  <c r="H16" i="3" s="1"/>
  <c r="H17" i="3" s="1"/>
  <c r="H18" i="3" s="1"/>
  <c r="H19" i="3" s="1"/>
  <c r="H20" i="3" s="1"/>
  <c r="H21" i="3" s="1"/>
  <c r="H22" i="3" s="1"/>
  <c r="H23" i="3" s="1"/>
  <c r="H24" i="3" s="1"/>
  <c r="H25" i="3" s="1"/>
  <c r="H26" i="3" s="1"/>
  <c r="H27" i="3" s="1"/>
  <c r="H9" i="4" s="1"/>
  <c r="H10" i="4" s="1"/>
  <c r="H11" i="4" s="1"/>
  <c r="H12" i="4" s="1"/>
  <c r="H13" i="4" s="1"/>
  <c r="H14" i="4" s="1"/>
  <c r="H15" i="4" s="1"/>
  <c r="H16" i="4" s="1"/>
  <c r="H17" i="4" s="1"/>
  <c r="H18" i="4" s="1"/>
  <c r="H19" i="4" s="1"/>
  <c r="H20" i="4" s="1"/>
  <c r="H21" i="4" s="1"/>
  <c r="H22" i="4" s="1"/>
  <c r="H9" i="5" s="1"/>
  <c r="H10" i="5" s="1"/>
  <c r="H11" i="5" s="1"/>
  <c r="H12" i="5" s="1"/>
  <c r="H13" i="5" s="1"/>
  <c r="H14" i="5" s="1"/>
  <c r="H15" i="5" s="1"/>
  <c r="H16" i="5" s="1"/>
  <c r="H17" i="5" s="1"/>
  <c r="H18" i="5" s="1"/>
  <c r="H19" i="5" s="1"/>
  <c r="H20" i="5" s="1"/>
  <c r="H21" i="5" s="1"/>
  <c r="H22" i="5" s="1"/>
  <c r="H23" i="5" s="1"/>
  <c r="H9" i="6" s="1"/>
  <c r="H10" i="6" s="1"/>
  <c r="H11" i="6" s="1"/>
  <c r="H12" i="6" s="1"/>
  <c r="H13" i="6" s="1"/>
  <c r="H14" i="6" s="1"/>
  <c r="H15" i="6" s="1"/>
  <c r="H16" i="6" s="1"/>
  <c r="H17" i="6" s="1"/>
  <c r="H18" i="6" s="1"/>
  <c r="H19" i="6" s="1"/>
  <c r="H20" i="6" s="1"/>
  <c r="H21" i="6" s="1"/>
  <c r="H9" i="7" s="1"/>
  <c r="H10" i="7" s="1"/>
  <c r="H11" i="7" s="1"/>
  <c r="H12" i="7" s="1"/>
  <c r="H13" i="7" s="1"/>
  <c r="H14" i="7" s="1"/>
  <c r="H15" i="7" s="1"/>
  <c r="H16" i="7" s="1"/>
  <c r="H17" i="7" s="1"/>
  <c r="H18" i="7" s="1"/>
  <c r="H19" i="7" s="1"/>
  <c r="H20" i="7" s="1"/>
  <c r="H21" i="7" s="1"/>
  <c r="H22" i="7" s="1"/>
  <c r="H23" i="7" s="1"/>
  <c r="H24" i="7" s="1"/>
  <c r="H25" i="7" s="1"/>
  <c r="H26" i="7" s="1"/>
  <c r="H27" i="7" s="1"/>
  <c r="H28" i="7" s="1"/>
  <c r="H9" i="8" s="1"/>
  <c r="H10" i="8" s="1"/>
  <c r="H11" i="8" s="1"/>
  <c r="H12" i="8" s="1"/>
  <c r="H13" i="8" s="1"/>
  <c r="H14" i="8" s="1"/>
  <c r="H15" i="8" s="1"/>
  <c r="H16" i="8" s="1"/>
  <c r="H17" i="8" s="1"/>
  <c r="H18" i="8" s="1"/>
  <c r="H19" i="8" s="1"/>
  <c r="H20" i="8" s="1"/>
  <c r="H21" i="8" s="1"/>
  <c r="H22" i="8" s="1"/>
  <c r="H23" i="8" s="1"/>
  <c r="H24" i="8" s="1"/>
  <c r="H25" i="8" s="1"/>
  <c r="H26" i="8" s="1"/>
  <c r="H27" i="8" s="1"/>
  <c r="H28" i="8" s="1"/>
  <c r="H29" i="8" s="1"/>
  <c r="H9" i="9" s="1"/>
  <c r="H10" i="9" s="1"/>
  <c r="H11" i="9" s="1"/>
  <c r="H12" i="9" s="1"/>
  <c r="H13" i="9" s="1"/>
  <c r="H14" i="9" s="1"/>
  <c r="H15" i="9" s="1"/>
  <c r="H16" i="9" s="1"/>
  <c r="H17" i="9" s="1"/>
  <c r="H18" i="9" s="1"/>
  <c r="H19" i="9" s="1"/>
  <c r="H20" i="9" s="1"/>
  <c r="H21" i="9" s="1"/>
  <c r="H22" i="9" s="1"/>
  <c r="H9" i="10" s="1"/>
  <c r="H10" i="10" s="1"/>
  <c r="H11" i="10" s="1"/>
  <c r="H12" i="10" s="1"/>
  <c r="H13" i="10" s="1"/>
  <c r="H14" i="10" s="1"/>
  <c r="H15" i="10" s="1"/>
  <c r="H16" i="10" s="1"/>
  <c r="H17" i="10" s="1"/>
  <c r="H18" i="10" s="1"/>
  <c r="H19" i="10" s="1"/>
  <c r="H20" i="10" s="1"/>
  <c r="H21" i="10" s="1"/>
  <c r="H22" i="10" s="1"/>
  <c r="H23" i="10" s="1"/>
  <c r="H24" i="10" s="1"/>
  <c r="H25" i="10" s="1"/>
  <c r="H26" i="10" s="1"/>
  <c r="H27" i="10" s="1"/>
  <c r="H9" i="11" s="1"/>
  <c r="G30" i="1"/>
  <c r="H10" i="11" l="1"/>
  <c r="H11" i="11" s="1"/>
  <c r="H12" i="11" s="1"/>
  <c r="H13" i="11" s="1"/>
  <c r="H14" i="11" s="1"/>
  <c r="H15" i="11" s="1"/>
  <c r="H16" i="11" s="1"/>
  <c r="H9" i="12" l="1"/>
  <c r="H10" i="12" s="1"/>
  <c r="H11" i="12" s="1"/>
</calcChain>
</file>

<file path=xl/sharedStrings.xml><?xml version="1.0" encoding="utf-8"?>
<sst xmlns="http://schemas.openxmlformats.org/spreadsheetml/2006/main" count="944" uniqueCount="395">
  <si>
    <t>PENANG GLOBAL TOURISM SDN BHD (50689-x)</t>
  </si>
  <si>
    <t>No.8B (First Floor), The Whiteaways Arcade</t>
  </si>
  <si>
    <t>Lebuh Pantai, Georgetown</t>
  </si>
  <si>
    <t>10300 Penang</t>
  </si>
  <si>
    <t>DATE</t>
  </si>
  <si>
    <t>VOUCHER NO.</t>
  </si>
  <si>
    <t>PARTICULARS</t>
  </si>
  <si>
    <t>PAY TO</t>
  </si>
  <si>
    <t>PURPOSE</t>
  </si>
  <si>
    <t>AMT RCD</t>
  </si>
  <si>
    <t>AMT PAID</t>
  </si>
  <si>
    <t>BALANCE</t>
  </si>
  <si>
    <t>REMARKS / RECEIPT NO.</t>
  </si>
  <si>
    <t>Balance b/f</t>
  </si>
  <si>
    <t>Petty Cash Received</t>
  </si>
  <si>
    <t>Michelle</t>
  </si>
  <si>
    <t>For Office Use</t>
  </si>
  <si>
    <t>TOTAL</t>
  </si>
  <si>
    <t>* Allocation of petty cash has been increased from RM300 to RM500 (w.e.f 01/04/2012)</t>
  </si>
  <si>
    <t>PETTY CASH STATEMENT AS AT 31/1/2018 [CLAIMS FROM 01/1-31/1/2018]</t>
  </si>
  <si>
    <t>JV18/01/01</t>
  </si>
  <si>
    <t>PC2018/001</t>
  </si>
  <si>
    <t>Purchase of Light Bulbs</t>
  </si>
  <si>
    <t>Ramlee</t>
  </si>
  <si>
    <t>PC2018/002</t>
  </si>
  <si>
    <t>For PJP1311</t>
  </si>
  <si>
    <t>Petrol Refill</t>
  </si>
  <si>
    <t>PC2018/003</t>
  </si>
  <si>
    <t>Sending of documents</t>
  </si>
  <si>
    <t>Affa</t>
  </si>
  <si>
    <t>To India</t>
  </si>
  <si>
    <t>PC2018/004</t>
  </si>
  <si>
    <t>Purchase of Ribbon</t>
  </si>
  <si>
    <t xml:space="preserve">For Souvenirs </t>
  </si>
  <si>
    <t>PC2018/005</t>
  </si>
  <si>
    <t>PC2018/006</t>
  </si>
  <si>
    <t>Purchase &amp; Change Wiper</t>
  </si>
  <si>
    <t>PC2018/007</t>
  </si>
  <si>
    <t>CNY Decoration</t>
  </si>
  <si>
    <t>Shirley</t>
  </si>
  <si>
    <t>For TIC</t>
  </si>
  <si>
    <t>PC2018/008</t>
  </si>
  <si>
    <t>PC2018/009</t>
  </si>
  <si>
    <t>PC2018/010</t>
  </si>
  <si>
    <t>PC2018/011</t>
  </si>
  <si>
    <t>PC2018/012</t>
  </si>
  <si>
    <t>PC2018/013</t>
  </si>
  <si>
    <t>PC2018/014</t>
  </si>
  <si>
    <t>Renewal fee for security pass</t>
  </si>
  <si>
    <t>For Penang Port</t>
  </si>
  <si>
    <t>JV18/01/02</t>
  </si>
  <si>
    <t>Refreshment for BOD Meeting</t>
  </si>
  <si>
    <t>P. makanan Selera Wawasan</t>
  </si>
  <si>
    <t>For BOD Meeting 29/1/2018</t>
  </si>
  <si>
    <t>JV18/02/01</t>
  </si>
  <si>
    <t>Hooi Leng</t>
  </si>
  <si>
    <t>Purchase of Stationery</t>
  </si>
  <si>
    <t>PETTY CASH STATEMENT AS AT 28/2/2018 [CLAIMS FROM 01/2-28/2/2018]</t>
  </si>
  <si>
    <t>PC2018/015</t>
  </si>
  <si>
    <t>PC2018/016</t>
  </si>
  <si>
    <t>PC2018/017</t>
  </si>
  <si>
    <t>PC2018/018</t>
  </si>
  <si>
    <t>PC2018/019</t>
  </si>
  <si>
    <t>PC2018/020</t>
  </si>
  <si>
    <t>PC2018/021</t>
  </si>
  <si>
    <t>PC2018/022</t>
  </si>
  <si>
    <t>PC2018/023</t>
  </si>
  <si>
    <t>PC2018/024</t>
  </si>
  <si>
    <t>Taxi Fare</t>
  </si>
  <si>
    <t>To collect car and leave car at airport</t>
  </si>
  <si>
    <t>Lunch</t>
  </si>
  <si>
    <t>Audit reply on 8/2/2018</t>
  </si>
  <si>
    <t>Purchase of Mandarin Oranges</t>
  </si>
  <si>
    <t>Siew Ping</t>
  </si>
  <si>
    <t>For Penguatkuasa, Jabatan Perkhidmatan Perbandaran &amp; Lanskap</t>
  </si>
  <si>
    <t>Sending of letters</t>
  </si>
  <si>
    <t>To Hotel Fee Committes</t>
  </si>
  <si>
    <t>Sending of brochures</t>
  </si>
  <si>
    <t>To South Africa</t>
  </si>
  <si>
    <t>Purchase of lanyard &amp; plastic pocket</t>
  </si>
  <si>
    <t>Jean</t>
  </si>
  <si>
    <t>For Hot Air Balloon</t>
  </si>
  <si>
    <t>Purchase of Stamps</t>
  </si>
  <si>
    <t>Noor Ramlee</t>
  </si>
  <si>
    <t>JV18/02/02</t>
  </si>
  <si>
    <t>PC2018/025</t>
  </si>
  <si>
    <t>Purchase of lights bulbs</t>
  </si>
  <si>
    <t>PC2018/026</t>
  </si>
  <si>
    <t>PC2018/027</t>
  </si>
  <si>
    <t>Purchase of snakcs for TYT</t>
  </si>
  <si>
    <t>During HAB Launching</t>
  </si>
  <si>
    <t>PC2018/028</t>
  </si>
  <si>
    <t>PETTY CASH STATEMENT AS AT 31/3/2018 [CLAIMS FROM 01/3-31/3/2018]</t>
  </si>
  <si>
    <t>JV18/03/01</t>
  </si>
  <si>
    <t>PC2018/029</t>
  </si>
  <si>
    <t>PC2018/030</t>
  </si>
  <si>
    <t>PC2018/031</t>
  </si>
  <si>
    <t>PC2018/032</t>
  </si>
  <si>
    <t>PC2018/033</t>
  </si>
  <si>
    <t>PC2018/034</t>
  </si>
  <si>
    <t>PC2018/035</t>
  </si>
  <si>
    <t>PC2018/036</t>
  </si>
  <si>
    <t>PC2018/037</t>
  </si>
  <si>
    <t>PC2018/038</t>
  </si>
  <si>
    <t>PC2018/039</t>
  </si>
  <si>
    <t>Courier of PIWE Invitation</t>
  </si>
  <si>
    <t>For BOD</t>
  </si>
  <si>
    <t>Azfalyza</t>
  </si>
  <si>
    <t>For Souvniers &amp; Port</t>
  </si>
  <si>
    <t>Purchase of Ribbon &amp; Lock</t>
  </si>
  <si>
    <t>Top up of Touch &amp; Go Card</t>
  </si>
  <si>
    <t>Purchase of Sticker Flags</t>
  </si>
  <si>
    <t>PC2018/040</t>
  </si>
  <si>
    <t>PC2018/041</t>
  </si>
  <si>
    <t>PC2018/042</t>
  </si>
  <si>
    <t>PC2018/043</t>
  </si>
  <si>
    <t>PC2018/044</t>
  </si>
  <si>
    <t>PC2018/045</t>
  </si>
  <si>
    <t>PC2018/046</t>
  </si>
  <si>
    <t>PC2018/047</t>
  </si>
  <si>
    <t>PC2018/048</t>
  </si>
  <si>
    <t>PC2018/049</t>
  </si>
  <si>
    <t>Purchase of stationery</t>
  </si>
  <si>
    <t>Sending of promotion material</t>
  </si>
  <si>
    <t>Shirley The</t>
  </si>
  <si>
    <t>To Australia</t>
  </si>
  <si>
    <t>Purchase of stationery &amp; drinking water</t>
  </si>
  <si>
    <t>PC2018/040A</t>
  </si>
  <si>
    <t>Purchase of paper cup</t>
  </si>
  <si>
    <t>JV18/04/01</t>
  </si>
  <si>
    <t>PC2018/050</t>
  </si>
  <si>
    <t>PC2018/051</t>
  </si>
  <si>
    <t>PC2018/052</t>
  </si>
  <si>
    <t>PC2018/053</t>
  </si>
  <si>
    <t>PC2018/054</t>
  </si>
  <si>
    <t>PC2018/055</t>
  </si>
  <si>
    <t>Purchase of Envelope</t>
  </si>
  <si>
    <t>For PIFF</t>
  </si>
  <si>
    <t>Goh Yen Ting</t>
  </si>
  <si>
    <t xml:space="preserve">Purchase of mop </t>
  </si>
  <si>
    <t>Purchase of Envelopes</t>
  </si>
  <si>
    <t>Courier of invitation card</t>
  </si>
  <si>
    <t>Purchase of telephone line</t>
  </si>
  <si>
    <t>Taxi Fare from L.Pantai to Airport</t>
  </si>
  <si>
    <t>To collect car from Airport</t>
  </si>
  <si>
    <t xml:space="preserve">Purchase of Jumbo Toilet Roll </t>
  </si>
  <si>
    <t>JV18/05/01</t>
  </si>
  <si>
    <t>PETTY CASH STATEMENT AS AT 30/4/2018 [CLAIMS FROM 01/4-30/4/2018]</t>
  </si>
  <si>
    <t>PETTY CASH STATEMENT AS AT 31/5/2018 [CLAIMS FROM 01/5-31/5/2018]</t>
  </si>
  <si>
    <t>PC2018/056</t>
  </si>
  <si>
    <t>PC2018/057</t>
  </si>
  <si>
    <t>PC2018/058</t>
  </si>
  <si>
    <t>PC2018/059</t>
  </si>
  <si>
    <t>PC2018/060</t>
  </si>
  <si>
    <t>PC2018/061</t>
  </si>
  <si>
    <t>PC2018/062</t>
  </si>
  <si>
    <t>PC2018/063</t>
  </si>
  <si>
    <t>PC2018/064</t>
  </si>
  <si>
    <t>PC2018/065</t>
  </si>
  <si>
    <t>Taxi fare from L.Pantai to Airport</t>
  </si>
  <si>
    <t>To collect company car</t>
  </si>
  <si>
    <t>Forest Cloud</t>
  </si>
  <si>
    <t>Tax fare from Sg Pinang to L.Pantai</t>
  </si>
  <si>
    <t>Tax fare from L.Pantai to Sg Pinang</t>
  </si>
  <si>
    <t>Sent company car to workshop</t>
  </si>
  <si>
    <t>Collect company car from workshop</t>
  </si>
  <si>
    <t xml:space="preserve">Commissioner for Oaths </t>
  </si>
  <si>
    <t>For Audited Financial Statement</t>
  </si>
  <si>
    <t xml:space="preserve">Purchase of lock </t>
  </si>
  <si>
    <t>For stall at Penang Port</t>
  </si>
  <si>
    <t>To YB Anthony Loke &amp; Dato Aru</t>
  </si>
  <si>
    <t>PETTY CASH STATEMENT AS AT 30/6/2018 [CLAIMS FROM 01/6-30/6/2018]</t>
  </si>
  <si>
    <t>JV18/06/01</t>
  </si>
  <si>
    <t>PC2018/066</t>
  </si>
  <si>
    <t>PC2018/067</t>
  </si>
  <si>
    <t xml:space="preserve">To frame A3 size sketching </t>
  </si>
  <si>
    <t>For YB Danny</t>
  </si>
  <si>
    <t>Courier of Postcard</t>
  </si>
  <si>
    <t>Janice</t>
  </si>
  <si>
    <t>To Philippines</t>
  </si>
  <si>
    <t>PC2018/068</t>
  </si>
  <si>
    <t>PC2018/069</t>
  </si>
  <si>
    <t>PC2018/070</t>
  </si>
  <si>
    <t>PC2018/071</t>
  </si>
  <si>
    <t>PC2018/072</t>
  </si>
  <si>
    <t>PC2018/073</t>
  </si>
  <si>
    <t>PC2018/074</t>
  </si>
  <si>
    <t>PC2018/075</t>
  </si>
  <si>
    <t>PC2018/076</t>
  </si>
  <si>
    <t>PC2018/077</t>
  </si>
  <si>
    <t>Gaya</t>
  </si>
  <si>
    <t>Postage</t>
  </si>
  <si>
    <t>Courier of docs to GA Department</t>
  </si>
  <si>
    <t>Repair door handle</t>
  </si>
  <si>
    <t xml:space="preserve">Get Well Soon Card </t>
  </si>
  <si>
    <t>For ET</t>
  </si>
  <si>
    <t>For Hotel Fee Committee Meeting</t>
  </si>
  <si>
    <t>JV18/07/01</t>
  </si>
  <si>
    <t>PETTY CASH STATEMENT AS AT 31/7/2018 [CLAIMS FROM 01/7-31/7/2018]</t>
  </si>
  <si>
    <t>JV18/07/02</t>
  </si>
  <si>
    <t xml:space="preserve">Filing fee </t>
  </si>
  <si>
    <t>Mr Siew</t>
  </si>
  <si>
    <t>For Audited Account</t>
  </si>
  <si>
    <t>PC2018/078</t>
  </si>
  <si>
    <t>PC2018/079</t>
  </si>
  <si>
    <t>PC2018/080</t>
  </si>
  <si>
    <t>PC2018/081</t>
  </si>
  <si>
    <t>PC2018/082</t>
  </si>
  <si>
    <t>PC2018/083</t>
  </si>
  <si>
    <t>PC2018/084</t>
  </si>
  <si>
    <t>PC2018/085</t>
  </si>
  <si>
    <t>PC2018/086</t>
  </si>
  <si>
    <t>PC2018/087</t>
  </si>
  <si>
    <t xml:space="preserve">Purchase of light bulbs </t>
  </si>
  <si>
    <t>Checking labour charges</t>
  </si>
  <si>
    <t>Azafalyza</t>
  </si>
  <si>
    <t>For Souvenirs</t>
  </si>
  <si>
    <t>Purchase of Stopper</t>
  </si>
  <si>
    <t>For TIC use</t>
  </si>
  <si>
    <t>Purchase of paper clip</t>
  </si>
  <si>
    <t>Purchase of mouse &amp; cartridge</t>
  </si>
  <si>
    <t>PC2018/088</t>
  </si>
  <si>
    <t>PC2018/089</t>
  </si>
  <si>
    <t>PC2018/090</t>
  </si>
  <si>
    <t>PC2018/091</t>
  </si>
  <si>
    <t>PC2018/092</t>
  </si>
  <si>
    <t>PC2018/093</t>
  </si>
  <si>
    <t>PC2018/094</t>
  </si>
  <si>
    <t>PC2018/095</t>
  </si>
  <si>
    <t>PC2018/096</t>
  </si>
  <si>
    <t>PC2018/097</t>
  </si>
  <si>
    <t xml:space="preserve">Labour charge to change light </t>
  </si>
  <si>
    <t>Service charge to collect weighing scale</t>
  </si>
  <si>
    <t>DSOP</t>
  </si>
  <si>
    <t>Troubleshooting for Electrical Trip</t>
  </si>
  <si>
    <t xml:space="preserve">SL Electrical </t>
  </si>
  <si>
    <t>Electricity Trip on 24/7/18</t>
  </si>
  <si>
    <t>Purchase of plastic comb</t>
  </si>
  <si>
    <t xml:space="preserve">Purchase of stationery </t>
  </si>
  <si>
    <t>Refreshment for BOD meeting</t>
  </si>
  <si>
    <t>For BOD meeting 31/7/2018</t>
  </si>
  <si>
    <t>PETTY CASH STATEMENT AS AT 31/8/2018 [CLAIMS FROM 01/8-31/8/2018]</t>
  </si>
  <si>
    <t>JV18/08/01</t>
  </si>
  <si>
    <t>PC2018/098</t>
  </si>
  <si>
    <t>PC2018/099</t>
  </si>
  <si>
    <t>PC2018/100</t>
  </si>
  <si>
    <t>PC2018/101</t>
  </si>
  <si>
    <t>Postage - send invoice to Sozo</t>
  </si>
  <si>
    <t>To Sozo Pte Ltd Singapore</t>
  </si>
  <si>
    <t>Postage - send cheque to LHDN</t>
  </si>
  <si>
    <t xml:space="preserve">For withholding tax </t>
  </si>
  <si>
    <t>Postage - send documemts to Bangkok</t>
  </si>
  <si>
    <t>Yee Harng</t>
  </si>
  <si>
    <t>For</t>
  </si>
  <si>
    <t>Postage - send brochures to UK</t>
  </si>
  <si>
    <t>For Tourist</t>
  </si>
  <si>
    <t>Purchase of coffee bean (500g) May-June</t>
  </si>
  <si>
    <t xml:space="preserve">Purchase of coffee poweder (1kg) </t>
  </si>
  <si>
    <t>PC2018/102</t>
  </si>
  <si>
    <t>PC2018/103</t>
  </si>
  <si>
    <t>PC2018/104</t>
  </si>
  <si>
    <t>PC2018/105</t>
  </si>
  <si>
    <t>PC2018/106</t>
  </si>
  <si>
    <t>PC2018/107</t>
  </si>
  <si>
    <t>PC2018/108</t>
  </si>
  <si>
    <t>PC2018/109</t>
  </si>
  <si>
    <t>PC2018/110</t>
  </si>
  <si>
    <t>PC2018/111</t>
  </si>
  <si>
    <t>PC2018/112</t>
  </si>
  <si>
    <t>Courier of PIFF Audited Account</t>
  </si>
  <si>
    <t>For Ketua Audit Negara</t>
  </si>
  <si>
    <t>Gayathiri</t>
  </si>
  <si>
    <t xml:space="preserve">Purchase of paper cup </t>
  </si>
  <si>
    <t>Taxi fare from L. Pantai to Airport</t>
  </si>
  <si>
    <t>To collect car from airprot</t>
  </si>
  <si>
    <t xml:space="preserve">Purchase of speaker </t>
  </si>
  <si>
    <t>Yani</t>
  </si>
  <si>
    <t xml:space="preserve">Purchase of A4 paper </t>
  </si>
  <si>
    <t>Purchase of paper bowl, fork &amp; spoon</t>
  </si>
  <si>
    <t>JV18/08/02</t>
  </si>
  <si>
    <t>Purchase of Jumbo Toilet Roll</t>
  </si>
  <si>
    <t>JC Chemical</t>
  </si>
  <si>
    <t>Sending of hotel fee meeting notice</t>
  </si>
  <si>
    <t>For Hotel Fee Meeting</t>
  </si>
  <si>
    <t>PETTY CASH STATEMENT AS AT 30/9/2018 [CLAIMS FROM 01/9-30/9/2018]</t>
  </si>
  <si>
    <t>JV18/09/01</t>
  </si>
  <si>
    <t>PC2018/113</t>
  </si>
  <si>
    <t>PGCC</t>
  </si>
  <si>
    <t>For Affa's CPU</t>
  </si>
  <si>
    <t xml:space="preserve">Change CPU Battery </t>
  </si>
  <si>
    <t>PC2018/114</t>
  </si>
  <si>
    <t>PC2018/115</t>
  </si>
  <si>
    <t>PC2018/116</t>
  </si>
  <si>
    <t>PC2018/117</t>
  </si>
  <si>
    <t>PC2018/118</t>
  </si>
  <si>
    <t>PC2018/119</t>
  </si>
  <si>
    <t>PC2018/120</t>
  </si>
  <si>
    <t>Courier of documents</t>
  </si>
  <si>
    <t>BOD Reprot, PSFF invitation</t>
  </si>
  <si>
    <t>Purchase of light bulbs</t>
  </si>
  <si>
    <t>PIFF &amp; PSFF Audited Report</t>
  </si>
  <si>
    <t>Filing Fee to SSM</t>
  </si>
  <si>
    <t>Muhamad Akmal</t>
  </si>
  <si>
    <t>For SSM</t>
  </si>
  <si>
    <t>PC2018/121</t>
  </si>
  <si>
    <t>Purchase of paper bag</t>
  </si>
  <si>
    <t>PC2018/122</t>
  </si>
  <si>
    <t>PC2018/123</t>
  </si>
  <si>
    <t>PC2018/124</t>
  </si>
  <si>
    <t>Purchase of brown envelopes</t>
  </si>
  <si>
    <t>Courier of Moscow Tickets</t>
  </si>
  <si>
    <t>For BOD Dato Seri Aru</t>
  </si>
  <si>
    <t>To collect car from airport</t>
  </si>
  <si>
    <t>JV18/10/01</t>
  </si>
  <si>
    <t>PC2018/125</t>
  </si>
  <si>
    <t>PETTY CASH STATEMENT AS AT 31/10/2018 [CLAIMS FROM 01/10-31/10/2018]</t>
  </si>
  <si>
    <t>PC2018/126</t>
  </si>
  <si>
    <t>PC2018/127</t>
  </si>
  <si>
    <t>PC2018/128</t>
  </si>
  <si>
    <t>PC2018/129</t>
  </si>
  <si>
    <t>PC2018/130</t>
  </si>
  <si>
    <t>Purchase of Air Freshner</t>
  </si>
  <si>
    <t>PC2018/131</t>
  </si>
  <si>
    <t>PC2018/132</t>
  </si>
  <si>
    <t>PC2018/133</t>
  </si>
  <si>
    <t>PC2018/134</t>
  </si>
  <si>
    <t>PC2018/135</t>
  </si>
  <si>
    <t>PC2018/136</t>
  </si>
  <si>
    <t>PC2018/137</t>
  </si>
  <si>
    <t>PC2018/138</t>
  </si>
  <si>
    <t>PC2018/139</t>
  </si>
  <si>
    <t>PC2018/140</t>
  </si>
  <si>
    <t>PC2018/141</t>
  </si>
  <si>
    <t xml:space="preserve">Purchase of Bricks </t>
  </si>
  <si>
    <t>For Brochure Stall @ Penang Port</t>
  </si>
  <si>
    <t>Taxi Fare from L.Pantai to Pg Int Airport</t>
  </si>
  <si>
    <t>To collect company car from airport</t>
  </si>
  <si>
    <t>Purchase of coffee poweder for Nov-Dec</t>
  </si>
  <si>
    <t>Purchase of paper cups</t>
  </si>
  <si>
    <t>Courier of documents to LHDN</t>
  </si>
  <si>
    <t xml:space="preserve">For WHT-Sozo </t>
  </si>
  <si>
    <t>For BFM Radio</t>
  </si>
  <si>
    <t>Purchase of punch carpet</t>
  </si>
  <si>
    <t>Purchase of A4 Paper &amp; Plastic Comb</t>
  </si>
  <si>
    <t xml:space="preserve">Purchase of refreshment </t>
  </si>
  <si>
    <t>For BOD on 30/10/2018</t>
  </si>
  <si>
    <t>JV18/10/02</t>
  </si>
  <si>
    <t>PETTY CASH STATEMENT AS AT 30/11/2018 [CLAIMS FROM 01/11-30/11/2018]</t>
  </si>
  <si>
    <t>JV18/11/01</t>
  </si>
  <si>
    <t>PC2018/142</t>
  </si>
  <si>
    <t>Courier of documents to General Audit</t>
  </si>
  <si>
    <t>PC2018/143</t>
  </si>
  <si>
    <t>PC2018/144</t>
  </si>
  <si>
    <t>PC2018/145</t>
  </si>
  <si>
    <t>PC2018/146</t>
  </si>
  <si>
    <t>PC2018/147</t>
  </si>
  <si>
    <t>Sending of maps &amp; brochure</t>
  </si>
  <si>
    <t>PC2018/148</t>
  </si>
  <si>
    <t>Proofreading charges</t>
  </si>
  <si>
    <t>Proofreading trade foldable brochure in German Language</t>
  </si>
  <si>
    <t>Ingeborg Klose</t>
  </si>
  <si>
    <t>PC2018/149</t>
  </si>
  <si>
    <t>PC2018/150</t>
  </si>
  <si>
    <t>Labour Charge</t>
  </si>
  <si>
    <t>PETTY CASH STATEMENT AS AT 31/12/2018 [CLAIMS FROM 01/12-31/12/2018]</t>
  </si>
  <si>
    <t>JV18/12/01</t>
  </si>
  <si>
    <t>PC2018/151</t>
  </si>
  <si>
    <t>Advance Creative</t>
  </si>
  <si>
    <t>PC2018/152</t>
  </si>
  <si>
    <t>PC2018/153</t>
  </si>
  <si>
    <t>Purchase of 2019 Budget Commentary &amp; Tax Information</t>
  </si>
  <si>
    <t>MIA</t>
  </si>
  <si>
    <t>PC2018/154</t>
  </si>
  <si>
    <t>PC2018/155</t>
  </si>
  <si>
    <t>Being stamp duty</t>
  </si>
  <si>
    <t>Letter of Guarantee</t>
  </si>
  <si>
    <t>PC2018/156</t>
  </si>
  <si>
    <t>PC2018/157</t>
  </si>
  <si>
    <t>PC2018/158</t>
  </si>
  <si>
    <t>PC2018/159</t>
  </si>
  <si>
    <t>PC2018/160</t>
  </si>
  <si>
    <t>PC2018/161</t>
  </si>
  <si>
    <t>Reprint of passport size photo</t>
  </si>
  <si>
    <t>For Mr Ooi's China Visa Application</t>
  </si>
  <si>
    <t>Courier charges of Cheque</t>
  </si>
  <si>
    <t>For NewBase Media in KL</t>
  </si>
  <si>
    <t>Purchase of envelopes</t>
  </si>
  <si>
    <t>To fix TIC door bell</t>
  </si>
  <si>
    <t>Postage for sending OR</t>
  </si>
  <si>
    <t>Being repair &amp; cable reconnection</t>
  </si>
  <si>
    <t>Sending of promotion material to Aus</t>
  </si>
  <si>
    <t xml:space="preserve">JJHD Toilet Paper Roll </t>
  </si>
  <si>
    <t>PC2018/162</t>
  </si>
  <si>
    <t>PC2018/163</t>
  </si>
  <si>
    <t>PC2018/164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</si>
</sst>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dd/mm/yyyy;@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26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164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43" fontId="5" fillId="0" borderId="1" xfId="1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1" xfId="0" applyFont="1" applyBorder="1" applyAlignment="1">
      <alignment vertical="center" wrapText="1"/>
    </xf>
    <xf numFmtId="43" fontId="5" fillId="0" borderId="0" xfId="0" applyNumberFormat="1" applyFont="1" applyAlignment="1">
      <alignment vertical="center"/>
    </xf>
    <xf numFmtId="0" fontId="5" fillId="0" borderId="1" xfId="0" quotePrefix="1" applyFont="1" applyBorder="1" applyAlignment="1">
      <alignment vertical="center"/>
    </xf>
    <xf numFmtId="43" fontId="5" fillId="0" borderId="1" xfId="0" applyNumberFormat="1" applyFont="1" applyBorder="1" applyAlignment="1">
      <alignment vertical="center"/>
    </xf>
    <xf numFmtId="164" fontId="4" fillId="0" borderId="2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vertical="center"/>
    </xf>
    <xf numFmtId="0" fontId="4" fillId="0" borderId="2" xfId="0" applyFont="1" applyBorder="1" applyAlignment="1">
      <alignment horizontal="center" vertical="center"/>
    </xf>
    <xf numFmtId="43" fontId="4" fillId="0" borderId="2" xfId="1" applyFont="1" applyBorder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/>
    <xf numFmtId="43" fontId="1" fillId="0" borderId="0" xfId="0" applyNumberFormat="1" applyFont="1"/>
    <xf numFmtId="0" fontId="1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43" fontId="1" fillId="0" borderId="0" xfId="1" applyFont="1"/>
    <xf numFmtId="12" fontId="5" fillId="0" borderId="1" xfId="1" applyNumberFormat="1" applyFont="1" applyBorder="1" applyAlignment="1">
      <alignment vertical="center"/>
    </xf>
    <xf numFmtId="0" fontId="2" fillId="0" borderId="0" xfId="0" applyFont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Petty%20Cash%20Statement%20201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Jan'17"/>
      <sheetName val="Feb'17"/>
      <sheetName val="Mar'17"/>
      <sheetName val="Apr'17"/>
      <sheetName val="May'17"/>
      <sheetName val="June'17"/>
      <sheetName val="July'17"/>
      <sheetName val="Aug'17"/>
      <sheetName val="Sept'17"/>
      <sheetName val="Oct'17"/>
      <sheetName val="Nov'17"/>
      <sheetName val="Dec'17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16">
          <cell r="H16">
            <v>283.75000000000028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K34"/>
  <sheetViews>
    <sheetView topLeftCell="A19" workbookViewId="0">
      <selection activeCell="C21" sqref="C21:E21"/>
    </sheetView>
  </sheetViews>
  <sheetFormatPr defaultRowHeight="14.25" x14ac:dyDescent="0.2"/>
  <cols>
    <col min="1" max="2" width="13.7109375" style="1" customWidth="1"/>
    <col min="3" max="3" width="34.140625" style="1" customWidth="1"/>
    <col min="4" max="4" width="16" style="1" customWidth="1"/>
    <col min="5" max="5" width="29.85546875" style="1" customWidth="1"/>
    <col min="6" max="6" width="12.140625" style="1" customWidth="1"/>
    <col min="7" max="7" width="12.42578125" style="1" customWidth="1"/>
    <col min="8" max="8" width="18" style="1" customWidth="1"/>
    <col min="9" max="9" width="25.85546875" style="1" customWidth="1"/>
    <col min="10" max="16384" width="9.140625" style="1"/>
  </cols>
  <sheetData>
    <row r="1" spans="1:11" ht="15" x14ac:dyDescent="0.25">
      <c r="A1" s="25" t="s">
        <v>0</v>
      </c>
      <c r="B1" s="25"/>
      <c r="C1" s="25"/>
      <c r="D1" s="25"/>
      <c r="E1" s="25"/>
      <c r="F1" s="25"/>
      <c r="G1" s="25"/>
      <c r="H1" s="25"/>
      <c r="I1" s="25"/>
    </row>
    <row r="2" spans="1:11" ht="15" x14ac:dyDescent="0.25">
      <c r="A2" s="25" t="s">
        <v>1</v>
      </c>
      <c r="B2" s="25"/>
      <c r="C2" s="25"/>
      <c r="D2" s="25"/>
      <c r="E2" s="25"/>
      <c r="F2" s="25"/>
      <c r="G2" s="25"/>
      <c r="H2" s="25"/>
      <c r="I2" s="25"/>
    </row>
    <row r="3" spans="1:11" ht="15" x14ac:dyDescent="0.25">
      <c r="A3" s="25" t="s">
        <v>2</v>
      </c>
      <c r="B3" s="25"/>
      <c r="C3" s="25"/>
      <c r="D3" s="25"/>
      <c r="E3" s="25"/>
      <c r="F3" s="25"/>
      <c r="G3" s="25"/>
      <c r="H3" s="25"/>
      <c r="I3" s="25"/>
    </row>
    <row r="4" spans="1:11" ht="15" x14ac:dyDescent="0.25">
      <c r="A4" s="25" t="s">
        <v>3</v>
      </c>
      <c r="B4" s="25"/>
      <c r="C4" s="25"/>
      <c r="D4" s="25"/>
      <c r="E4" s="25"/>
      <c r="F4" s="25"/>
      <c r="G4" s="25"/>
      <c r="H4" s="25"/>
      <c r="I4" s="25"/>
    </row>
    <row r="6" spans="1:11" ht="15" x14ac:dyDescent="0.25">
      <c r="A6" s="2" t="s">
        <v>19</v>
      </c>
      <c r="B6" s="2"/>
    </row>
    <row r="8" spans="1:11" s="4" customFormat="1" ht="22.5" customHeight="1" x14ac:dyDescent="0.25">
      <c r="A8" s="3" t="s">
        <v>4</v>
      </c>
      <c r="B8" s="3" t="s">
        <v>5</v>
      </c>
      <c r="C8" s="3" t="s">
        <v>6</v>
      </c>
      <c r="D8" s="3" t="s">
        <v>7</v>
      </c>
      <c r="E8" s="3" t="s">
        <v>8</v>
      </c>
      <c r="F8" s="3" t="s">
        <v>9</v>
      </c>
      <c r="G8" s="3" t="s">
        <v>10</v>
      </c>
      <c r="H8" s="3" t="s">
        <v>11</v>
      </c>
      <c r="I8" s="3" t="s">
        <v>12</v>
      </c>
    </row>
    <row r="9" spans="1:11" s="9" customFormat="1" ht="17.25" customHeight="1" x14ac:dyDescent="0.25">
      <c r="A9" s="5"/>
      <c r="B9" s="5"/>
      <c r="C9" s="6" t="s">
        <v>13</v>
      </c>
      <c r="D9" s="7"/>
      <c r="E9" s="6"/>
      <c r="F9" s="8"/>
      <c r="G9" s="8"/>
      <c r="H9" s="8">
        <f>'[1]Dec''17'!$H$16</f>
        <v>283.75000000000028</v>
      </c>
      <c r="I9" s="6"/>
    </row>
    <row r="10" spans="1:11" s="9" customFormat="1" ht="18" customHeight="1" x14ac:dyDescent="0.25">
      <c r="A10" s="5">
        <v>43101</v>
      </c>
      <c r="B10" s="5" t="s">
        <v>20</v>
      </c>
      <c r="C10" s="6" t="s">
        <v>14</v>
      </c>
      <c r="D10" s="7" t="s">
        <v>15</v>
      </c>
      <c r="E10" s="10" t="s">
        <v>16</v>
      </c>
      <c r="F10" s="8">
        <v>216.25</v>
      </c>
      <c r="G10" s="8"/>
      <c r="H10" s="8">
        <f>H9+F10-G10</f>
        <v>500.00000000000028</v>
      </c>
      <c r="I10" s="6"/>
    </row>
    <row r="11" spans="1:11" s="9" customFormat="1" ht="17.25" customHeight="1" x14ac:dyDescent="0.25">
      <c r="A11" s="5">
        <v>43103</v>
      </c>
      <c r="B11" s="5" t="s">
        <v>21</v>
      </c>
      <c r="C11" s="6" t="s">
        <v>22</v>
      </c>
      <c r="D11" s="7" t="s">
        <v>23</v>
      </c>
      <c r="E11" s="10" t="s">
        <v>16</v>
      </c>
      <c r="F11" s="8"/>
      <c r="G11" s="8">
        <v>18</v>
      </c>
      <c r="H11" s="8">
        <f t="shared" ref="H11:H24" si="0">H10+F11-G11</f>
        <v>482.00000000000028</v>
      </c>
      <c r="I11" s="6"/>
      <c r="K11" s="11"/>
    </row>
    <row r="12" spans="1:11" s="9" customFormat="1" ht="17.25" customHeight="1" x14ac:dyDescent="0.25">
      <c r="A12" s="5">
        <v>43108</v>
      </c>
      <c r="B12" s="5" t="s">
        <v>24</v>
      </c>
      <c r="C12" s="6" t="s">
        <v>26</v>
      </c>
      <c r="D12" s="7" t="s">
        <v>23</v>
      </c>
      <c r="E12" s="10" t="s">
        <v>25</v>
      </c>
      <c r="F12" s="8"/>
      <c r="G12" s="8">
        <v>50</v>
      </c>
      <c r="H12" s="8">
        <f t="shared" si="0"/>
        <v>432.00000000000028</v>
      </c>
      <c r="I12" s="6"/>
      <c r="K12" s="11"/>
    </row>
    <row r="13" spans="1:11" s="9" customFormat="1" ht="17.25" customHeight="1" x14ac:dyDescent="0.25">
      <c r="A13" s="5">
        <v>43109</v>
      </c>
      <c r="B13" s="5" t="s">
        <v>27</v>
      </c>
      <c r="C13" s="6" t="s">
        <v>28</v>
      </c>
      <c r="D13" s="7" t="s">
        <v>29</v>
      </c>
      <c r="E13" s="10" t="s">
        <v>30</v>
      </c>
      <c r="F13" s="8"/>
      <c r="G13" s="8">
        <v>13.2</v>
      </c>
      <c r="H13" s="8">
        <f t="shared" si="0"/>
        <v>418.8000000000003</v>
      </c>
      <c r="I13" s="6"/>
      <c r="K13" s="11"/>
    </row>
    <row r="14" spans="1:11" s="9" customFormat="1" ht="17.25" customHeight="1" x14ac:dyDescent="0.25">
      <c r="A14" s="5">
        <v>43111</v>
      </c>
      <c r="B14" s="5" t="s">
        <v>31</v>
      </c>
      <c r="C14" s="6" t="s">
        <v>32</v>
      </c>
      <c r="D14" s="7" t="s">
        <v>29</v>
      </c>
      <c r="E14" s="10" t="s">
        <v>33</v>
      </c>
      <c r="F14" s="8"/>
      <c r="G14" s="8">
        <v>53</v>
      </c>
      <c r="H14" s="8">
        <f t="shared" si="0"/>
        <v>365.8000000000003</v>
      </c>
      <c r="I14" s="6"/>
      <c r="K14" s="11"/>
    </row>
    <row r="15" spans="1:11" s="9" customFormat="1" ht="17.25" customHeight="1" x14ac:dyDescent="0.25">
      <c r="A15" s="5">
        <v>43111</v>
      </c>
      <c r="B15" s="5" t="s">
        <v>34</v>
      </c>
      <c r="C15" s="6" t="s">
        <v>26</v>
      </c>
      <c r="D15" s="7" t="s">
        <v>23</v>
      </c>
      <c r="E15" s="10" t="s">
        <v>25</v>
      </c>
      <c r="F15" s="8"/>
      <c r="G15" s="8">
        <v>50</v>
      </c>
      <c r="H15" s="8">
        <f t="shared" si="0"/>
        <v>315.8000000000003</v>
      </c>
      <c r="I15" s="6"/>
      <c r="K15" s="11"/>
    </row>
    <row r="16" spans="1:11" s="9" customFormat="1" ht="17.25" customHeight="1" x14ac:dyDescent="0.25">
      <c r="A16" s="5">
        <v>43113</v>
      </c>
      <c r="B16" s="5" t="s">
        <v>35</v>
      </c>
      <c r="C16" s="6" t="s">
        <v>38</v>
      </c>
      <c r="D16" s="7" t="s">
        <v>39</v>
      </c>
      <c r="E16" s="10" t="s">
        <v>40</v>
      </c>
      <c r="F16" s="8"/>
      <c r="G16" s="8">
        <v>54.3</v>
      </c>
      <c r="H16" s="8">
        <f t="shared" si="0"/>
        <v>261.50000000000028</v>
      </c>
      <c r="I16" s="6"/>
      <c r="K16" s="11"/>
    </row>
    <row r="17" spans="1:11" s="9" customFormat="1" ht="17.25" customHeight="1" x14ac:dyDescent="0.25">
      <c r="A17" s="5">
        <v>43116</v>
      </c>
      <c r="B17" s="5" t="s">
        <v>37</v>
      </c>
      <c r="C17" s="6" t="s">
        <v>36</v>
      </c>
      <c r="D17" s="7" t="s">
        <v>23</v>
      </c>
      <c r="E17" s="10" t="s">
        <v>25</v>
      </c>
      <c r="F17" s="8"/>
      <c r="G17" s="8">
        <v>53</v>
      </c>
      <c r="H17" s="8">
        <f t="shared" si="0"/>
        <v>208.50000000000028</v>
      </c>
      <c r="I17" s="6"/>
      <c r="K17" s="11"/>
    </row>
    <row r="18" spans="1:11" s="9" customFormat="1" ht="17.25" customHeight="1" x14ac:dyDescent="0.25">
      <c r="A18" s="5">
        <v>43119</v>
      </c>
      <c r="B18" s="5" t="s">
        <v>41</v>
      </c>
      <c r="C18" s="6" t="s">
        <v>26</v>
      </c>
      <c r="D18" s="7" t="s">
        <v>23</v>
      </c>
      <c r="E18" s="10" t="s">
        <v>25</v>
      </c>
      <c r="F18" s="8"/>
      <c r="G18" s="8">
        <v>50</v>
      </c>
      <c r="H18" s="8">
        <f t="shared" si="0"/>
        <v>158.50000000000028</v>
      </c>
      <c r="I18" s="6"/>
    </row>
    <row r="19" spans="1:11" s="9" customFormat="1" ht="18.75" customHeight="1" x14ac:dyDescent="0.25">
      <c r="A19" s="5">
        <v>43122</v>
      </c>
      <c r="B19" s="5" t="s">
        <v>42</v>
      </c>
      <c r="C19" s="6" t="s">
        <v>26</v>
      </c>
      <c r="D19" s="7" t="s">
        <v>23</v>
      </c>
      <c r="E19" s="10" t="s">
        <v>25</v>
      </c>
      <c r="F19" s="8"/>
      <c r="G19" s="8">
        <v>50</v>
      </c>
      <c r="H19" s="8">
        <f t="shared" si="0"/>
        <v>108.50000000000028</v>
      </c>
      <c r="I19" s="6"/>
    </row>
    <row r="20" spans="1:11" s="9" customFormat="1" ht="16.5" customHeight="1" x14ac:dyDescent="0.25">
      <c r="A20" s="5">
        <v>43123</v>
      </c>
      <c r="B20" s="5" t="s">
        <v>43</v>
      </c>
      <c r="C20" s="6" t="s">
        <v>48</v>
      </c>
      <c r="D20" s="7" t="s">
        <v>29</v>
      </c>
      <c r="E20" s="10" t="s">
        <v>49</v>
      </c>
      <c r="F20" s="8"/>
      <c r="G20" s="8">
        <v>47.7</v>
      </c>
      <c r="H20" s="8">
        <f t="shared" si="0"/>
        <v>60.800000000000281</v>
      </c>
      <c r="I20" s="6"/>
    </row>
    <row r="21" spans="1:11" s="9" customFormat="1" ht="18" customHeight="1" x14ac:dyDescent="0.25">
      <c r="A21" s="5">
        <v>43125</v>
      </c>
      <c r="B21" s="5" t="s">
        <v>44</v>
      </c>
      <c r="C21" s="6" t="s">
        <v>26</v>
      </c>
      <c r="D21" s="7" t="s">
        <v>23</v>
      </c>
      <c r="E21" s="10" t="s">
        <v>25</v>
      </c>
      <c r="F21" s="8"/>
      <c r="G21" s="8">
        <v>50</v>
      </c>
      <c r="H21" s="8">
        <f t="shared" si="0"/>
        <v>10.800000000000281</v>
      </c>
      <c r="I21" s="6"/>
    </row>
    <row r="22" spans="1:11" s="9" customFormat="1" ht="17.25" customHeight="1" x14ac:dyDescent="0.25">
      <c r="A22" s="5">
        <v>43129</v>
      </c>
      <c r="B22" s="5" t="s">
        <v>50</v>
      </c>
      <c r="C22" s="6" t="s">
        <v>14</v>
      </c>
      <c r="D22" s="7" t="s">
        <v>15</v>
      </c>
      <c r="E22" s="10" t="s">
        <v>16</v>
      </c>
      <c r="F22" s="8">
        <v>489.2</v>
      </c>
      <c r="G22" s="8"/>
      <c r="H22" s="8">
        <f t="shared" si="0"/>
        <v>500.00000000000028</v>
      </c>
      <c r="I22" s="6"/>
    </row>
    <row r="23" spans="1:11" s="9" customFormat="1" ht="29.25" customHeight="1" x14ac:dyDescent="0.25">
      <c r="A23" s="5">
        <v>43129</v>
      </c>
      <c r="B23" s="5" t="s">
        <v>45</v>
      </c>
      <c r="C23" s="10" t="s">
        <v>51</v>
      </c>
      <c r="D23" s="22" t="s">
        <v>52</v>
      </c>
      <c r="E23" s="10" t="s">
        <v>53</v>
      </c>
      <c r="F23" s="8"/>
      <c r="G23" s="8">
        <v>95.4</v>
      </c>
      <c r="H23" s="8">
        <f t="shared" si="0"/>
        <v>404.60000000000025</v>
      </c>
      <c r="I23" s="6"/>
    </row>
    <row r="24" spans="1:11" s="9" customFormat="1" ht="18.75" customHeight="1" x14ac:dyDescent="0.25">
      <c r="A24" s="5">
        <v>43130</v>
      </c>
      <c r="B24" s="5" t="s">
        <v>46</v>
      </c>
      <c r="C24" s="6" t="s">
        <v>26</v>
      </c>
      <c r="D24" s="7" t="s">
        <v>23</v>
      </c>
      <c r="E24" s="10" t="s">
        <v>25</v>
      </c>
      <c r="F24" s="8"/>
      <c r="G24" s="8">
        <v>50</v>
      </c>
      <c r="H24" s="8">
        <f t="shared" si="0"/>
        <v>354.60000000000025</v>
      </c>
      <c r="I24" s="12"/>
    </row>
    <row r="25" spans="1:11" s="9" customFormat="1" ht="17.25" customHeight="1" x14ac:dyDescent="0.25">
      <c r="A25" s="5"/>
      <c r="B25" s="5"/>
      <c r="C25" s="6"/>
      <c r="D25" s="7"/>
      <c r="E25" s="10"/>
      <c r="F25" s="8"/>
      <c r="G25" s="8"/>
      <c r="H25" s="8"/>
      <c r="I25" s="12"/>
    </row>
    <row r="26" spans="1:11" s="9" customFormat="1" ht="19.5" customHeight="1" x14ac:dyDescent="0.25">
      <c r="A26" s="5"/>
      <c r="B26" s="5"/>
      <c r="C26" s="6"/>
      <c r="D26" s="7"/>
      <c r="E26" s="10"/>
      <c r="F26" s="8"/>
      <c r="G26" s="8"/>
      <c r="H26" s="8"/>
      <c r="I26" s="6"/>
    </row>
    <row r="27" spans="1:11" s="9" customFormat="1" ht="15.75" customHeight="1" x14ac:dyDescent="0.25">
      <c r="A27" s="5"/>
      <c r="B27" s="5"/>
      <c r="C27" s="6"/>
      <c r="D27" s="7"/>
      <c r="E27" s="10"/>
      <c r="F27" s="8"/>
      <c r="G27" s="8"/>
      <c r="H27" s="8"/>
      <c r="I27" s="12"/>
    </row>
    <row r="28" spans="1:11" s="9" customFormat="1" ht="16.5" customHeight="1" x14ac:dyDescent="0.25">
      <c r="A28" s="5"/>
      <c r="B28" s="5"/>
      <c r="C28" s="6"/>
      <c r="D28" s="7"/>
      <c r="E28" s="10"/>
      <c r="F28" s="8"/>
      <c r="G28" s="8"/>
      <c r="H28" s="8"/>
      <c r="I28" s="6"/>
    </row>
    <row r="29" spans="1:11" s="9" customFormat="1" ht="16.5" customHeight="1" x14ac:dyDescent="0.25">
      <c r="A29" s="5"/>
      <c r="B29" s="5"/>
      <c r="C29" s="6"/>
      <c r="D29" s="7"/>
      <c r="E29" s="6"/>
      <c r="F29" s="8"/>
      <c r="G29" s="8"/>
      <c r="H29" s="13"/>
      <c r="I29" s="6"/>
    </row>
    <row r="30" spans="1:11" s="18" customFormat="1" ht="16.5" customHeight="1" thickBot="1" x14ac:dyDescent="0.3">
      <c r="A30" s="14"/>
      <c r="B30" s="14"/>
      <c r="C30" s="15"/>
      <c r="D30" s="16"/>
      <c r="E30" s="15" t="s">
        <v>17</v>
      </c>
      <c r="F30" s="17"/>
      <c r="G30" s="17">
        <f>SUM(G9:G28)</f>
        <v>634.6</v>
      </c>
      <c r="H30" s="15"/>
      <c r="I30" s="15"/>
    </row>
    <row r="31" spans="1:11" s="19" customFormat="1" ht="12.75" x14ac:dyDescent="0.2"/>
    <row r="32" spans="1:11" x14ac:dyDescent="0.2">
      <c r="G32" s="20"/>
    </row>
    <row r="33" spans="1:3" x14ac:dyDescent="0.2">
      <c r="A33" s="19" t="s">
        <v>18</v>
      </c>
    </row>
    <row r="34" spans="1:3" x14ac:dyDescent="0.2">
      <c r="C34" s="21"/>
    </row>
  </sheetData>
  <mergeCells count="4">
    <mergeCell ref="A1:I1"/>
    <mergeCell ref="A2:I2"/>
    <mergeCell ref="A3:I3"/>
    <mergeCell ref="A4:I4"/>
  </mergeCells>
  <pageMargins left="0.70866141732283472" right="0.70866141732283472" top="0.74803149606299213" bottom="0.74803149606299213" header="0.31496062992125984" footer="0.31496062992125984"/>
  <pageSetup paperSize="9" scale="74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59C651-E2E9-4CF5-89F9-0B92E9A6EE92}">
  <sheetPr>
    <pageSetUpPr fitToPage="1"/>
  </sheetPr>
  <dimension ref="A1:K50"/>
  <sheetViews>
    <sheetView topLeftCell="A22" workbookViewId="0">
      <selection activeCell="D19" sqref="D19"/>
    </sheetView>
  </sheetViews>
  <sheetFormatPr defaultRowHeight="14.25" x14ac:dyDescent="0.2"/>
  <cols>
    <col min="1" max="2" width="13.7109375" style="1" customWidth="1"/>
    <col min="3" max="3" width="34.140625" style="1" customWidth="1"/>
    <col min="4" max="4" width="16" style="1" customWidth="1"/>
    <col min="5" max="5" width="32.42578125" style="1" customWidth="1"/>
    <col min="6" max="6" width="17" style="1" customWidth="1"/>
    <col min="7" max="7" width="16.7109375" style="1" customWidth="1"/>
    <col min="8" max="8" width="18" style="1" customWidth="1"/>
    <col min="9" max="9" width="25.85546875" style="1" customWidth="1"/>
    <col min="10" max="16384" width="9.140625" style="1"/>
  </cols>
  <sheetData>
    <row r="1" spans="1:11" ht="15" x14ac:dyDescent="0.25">
      <c r="A1" s="25" t="s">
        <v>0</v>
      </c>
      <c r="B1" s="25"/>
      <c r="C1" s="25"/>
      <c r="D1" s="25"/>
      <c r="E1" s="25"/>
      <c r="F1" s="25"/>
      <c r="G1" s="25"/>
      <c r="H1" s="25"/>
      <c r="I1" s="25"/>
    </row>
    <row r="2" spans="1:11" ht="15" x14ac:dyDescent="0.25">
      <c r="A2" s="25" t="s">
        <v>1</v>
      </c>
      <c r="B2" s="25"/>
      <c r="C2" s="25"/>
      <c r="D2" s="25"/>
      <c r="E2" s="25"/>
      <c r="F2" s="25"/>
      <c r="G2" s="25"/>
      <c r="H2" s="25"/>
      <c r="I2" s="25"/>
    </row>
    <row r="3" spans="1:11" ht="15" x14ac:dyDescent="0.25">
      <c r="A3" s="25" t="s">
        <v>2</v>
      </c>
      <c r="B3" s="25"/>
      <c r="C3" s="25"/>
      <c r="D3" s="25"/>
      <c r="E3" s="25"/>
      <c r="F3" s="25"/>
      <c r="G3" s="25"/>
      <c r="H3" s="25"/>
      <c r="I3" s="25"/>
    </row>
    <row r="4" spans="1:11" ht="15" x14ac:dyDescent="0.25">
      <c r="A4" s="25" t="s">
        <v>3</v>
      </c>
      <c r="B4" s="25"/>
      <c r="C4" s="25"/>
      <c r="D4" s="25"/>
      <c r="E4" s="25"/>
      <c r="F4" s="25"/>
      <c r="G4" s="25"/>
      <c r="H4" s="25"/>
      <c r="I4" s="25"/>
    </row>
    <row r="6" spans="1:11" ht="15" x14ac:dyDescent="0.25">
      <c r="A6" s="2" t="s">
        <v>315</v>
      </c>
      <c r="B6" s="2"/>
      <c r="H6" s="20"/>
    </row>
    <row r="8" spans="1:11" s="4" customFormat="1" ht="22.5" customHeight="1" x14ac:dyDescent="0.25">
      <c r="A8" s="3" t="s">
        <v>4</v>
      </c>
      <c r="B8" s="3" t="s">
        <v>5</v>
      </c>
      <c r="C8" s="3" t="s">
        <v>6</v>
      </c>
      <c r="D8" s="3" t="s">
        <v>7</v>
      </c>
      <c r="E8" s="3" t="s">
        <v>8</v>
      </c>
      <c r="F8" s="3" t="s">
        <v>9</v>
      </c>
      <c r="G8" s="3" t="s">
        <v>10</v>
      </c>
      <c r="H8" s="3" t="s">
        <v>11</v>
      </c>
      <c r="I8" s="3" t="s">
        <v>12</v>
      </c>
    </row>
    <row r="9" spans="1:11" s="9" customFormat="1" ht="17.25" customHeight="1" x14ac:dyDescent="0.25">
      <c r="A9" s="5"/>
      <c r="B9" s="5"/>
      <c r="C9" s="6" t="s">
        <v>13</v>
      </c>
      <c r="D9" s="7"/>
      <c r="E9" s="6"/>
      <c r="F9" s="8"/>
      <c r="G9" s="8"/>
      <c r="H9" s="8">
        <f>'Sept''18'!H22</f>
        <v>40.550000000000324</v>
      </c>
      <c r="I9" s="6"/>
    </row>
    <row r="10" spans="1:11" s="9" customFormat="1" ht="18" customHeight="1" x14ac:dyDescent="0.25">
      <c r="A10" s="5">
        <v>43374</v>
      </c>
      <c r="B10" s="5" t="s">
        <v>313</v>
      </c>
      <c r="C10" s="6" t="s">
        <v>14</v>
      </c>
      <c r="D10" s="7" t="s">
        <v>15</v>
      </c>
      <c r="E10" s="10" t="s">
        <v>16</v>
      </c>
      <c r="F10" s="8">
        <v>459.45</v>
      </c>
      <c r="G10" s="8"/>
      <c r="H10" s="8">
        <f>H9+F10-G10</f>
        <v>500.00000000000034</v>
      </c>
      <c r="I10" s="6"/>
    </row>
    <row r="11" spans="1:11" s="9" customFormat="1" ht="17.25" customHeight="1" x14ac:dyDescent="0.25">
      <c r="A11" s="5">
        <v>43374</v>
      </c>
      <c r="B11" s="5" t="s">
        <v>314</v>
      </c>
      <c r="C11" s="6" t="s">
        <v>26</v>
      </c>
      <c r="D11" s="7" t="s">
        <v>23</v>
      </c>
      <c r="E11" s="10" t="s">
        <v>25</v>
      </c>
      <c r="F11" s="8"/>
      <c r="G11" s="8">
        <v>50</v>
      </c>
      <c r="H11" s="8">
        <f t="shared" ref="H11:H27" si="0">H10+F11-G11</f>
        <v>450.00000000000034</v>
      </c>
      <c r="I11" s="6"/>
      <c r="K11" s="11"/>
    </row>
    <row r="12" spans="1:11" s="9" customFormat="1" ht="17.25" customHeight="1" x14ac:dyDescent="0.25">
      <c r="A12" s="5">
        <v>43374</v>
      </c>
      <c r="B12" s="5" t="s">
        <v>316</v>
      </c>
      <c r="C12" s="6" t="s">
        <v>321</v>
      </c>
      <c r="D12" s="7" t="s">
        <v>23</v>
      </c>
      <c r="E12" s="10" t="s">
        <v>25</v>
      </c>
      <c r="F12" s="8"/>
      <c r="G12" s="8">
        <v>14.9</v>
      </c>
      <c r="H12" s="8">
        <f t="shared" si="0"/>
        <v>435.10000000000036</v>
      </c>
      <c r="I12" s="6"/>
      <c r="K12" s="11"/>
    </row>
    <row r="13" spans="1:11" s="9" customFormat="1" ht="18.75" customHeight="1" x14ac:dyDescent="0.25">
      <c r="A13" s="5">
        <v>43376</v>
      </c>
      <c r="B13" s="5" t="s">
        <v>317</v>
      </c>
      <c r="C13" s="6" t="s">
        <v>26</v>
      </c>
      <c r="D13" s="7" t="s">
        <v>23</v>
      </c>
      <c r="E13" s="10" t="s">
        <v>25</v>
      </c>
      <c r="F13" s="8"/>
      <c r="G13" s="8">
        <v>50</v>
      </c>
      <c r="H13" s="8">
        <f t="shared" si="0"/>
        <v>385.10000000000036</v>
      </c>
      <c r="I13" s="6"/>
      <c r="K13" s="11"/>
    </row>
    <row r="14" spans="1:11" s="9" customFormat="1" ht="17.25" customHeight="1" x14ac:dyDescent="0.25">
      <c r="A14" s="5">
        <v>43382</v>
      </c>
      <c r="B14" s="5" t="s">
        <v>318</v>
      </c>
      <c r="C14" s="6" t="s">
        <v>26</v>
      </c>
      <c r="D14" s="7" t="s">
        <v>23</v>
      </c>
      <c r="E14" s="10" t="s">
        <v>25</v>
      </c>
      <c r="F14" s="8"/>
      <c r="G14" s="8">
        <v>50</v>
      </c>
      <c r="H14" s="8">
        <f t="shared" si="0"/>
        <v>335.10000000000036</v>
      </c>
      <c r="I14" s="6"/>
      <c r="K14" s="11"/>
    </row>
    <row r="15" spans="1:11" s="9" customFormat="1" ht="17.25" customHeight="1" x14ac:dyDescent="0.25">
      <c r="A15" s="5">
        <v>43384</v>
      </c>
      <c r="B15" s="5" t="s">
        <v>319</v>
      </c>
      <c r="C15" s="6" t="s">
        <v>333</v>
      </c>
      <c r="D15" s="7" t="s">
        <v>107</v>
      </c>
      <c r="E15" s="10" t="s">
        <v>334</v>
      </c>
      <c r="F15" s="8"/>
      <c r="G15" s="8">
        <v>10.4</v>
      </c>
      <c r="H15" s="8">
        <f t="shared" si="0"/>
        <v>324.70000000000039</v>
      </c>
      <c r="I15" s="6"/>
      <c r="K15" s="11"/>
    </row>
    <row r="16" spans="1:11" s="9" customFormat="1" ht="17.25" customHeight="1" x14ac:dyDescent="0.25">
      <c r="A16" s="5">
        <v>43384</v>
      </c>
      <c r="B16" s="5" t="s">
        <v>320</v>
      </c>
      <c r="C16" s="6" t="s">
        <v>335</v>
      </c>
      <c r="D16" s="7" t="s">
        <v>23</v>
      </c>
      <c r="E16" s="10" t="s">
        <v>336</v>
      </c>
      <c r="F16" s="8"/>
      <c r="G16" s="8">
        <v>40</v>
      </c>
      <c r="H16" s="8">
        <f t="shared" si="0"/>
        <v>284.70000000000039</v>
      </c>
      <c r="I16" s="6"/>
      <c r="K16" s="11"/>
    </row>
    <row r="17" spans="1:11" s="9" customFormat="1" ht="18.75" customHeight="1" x14ac:dyDescent="0.25">
      <c r="A17" s="5">
        <v>43385</v>
      </c>
      <c r="B17" s="5" t="s">
        <v>322</v>
      </c>
      <c r="C17" s="6" t="s">
        <v>337</v>
      </c>
      <c r="D17" s="7" t="s">
        <v>161</v>
      </c>
      <c r="E17" s="10" t="s">
        <v>16</v>
      </c>
      <c r="F17" s="8"/>
      <c r="G17" s="8">
        <v>95</v>
      </c>
      <c r="H17" s="8">
        <f t="shared" si="0"/>
        <v>189.70000000000039</v>
      </c>
      <c r="I17" s="6"/>
      <c r="K17" s="11"/>
    </row>
    <row r="18" spans="1:11" s="9" customFormat="1" ht="18.75" customHeight="1" x14ac:dyDescent="0.25">
      <c r="A18" s="5">
        <v>43387</v>
      </c>
      <c r="B18" s="5" t="s">
        <v>323</v>
      </c>
      <c r="C18" s="6" t="s">
        <v>26</v>
      </c>
      <c r="D18" s="7" t="s">
        <v>23</v>
      </c>
      <c r="E18" s="10" t="s">
        <v>25</v>
      </c>
      <c r="F18" s="8"/>
      <c r="G18" s="8">
        <v>50</v>
      </c>
      <c r="H18" s="8">
        <f t="shared" si="0"/>
        <v>139.70000000000039</v>
      </c>
      <c r="I18" s="6"/>
      <c r="K18" s="11"/>
    </row>
    <row r="19" spans="1:11" s="9" customFormat="1" ht="17.25" customHeight="1" x14ac:dyDescent="0.25">
      <c r="A19" s="5">
        <v>43389</v>
      </c>
      <c r="B19" s="5" t="s">
        <v>324</v>
      </c>
      <c r="C19" s="6" t="s">
        <v>26</v>
      </c>
      <c r="D19" s="7" t="s">
        <v>23</v>
      </c>
      <c r="E19" s="10" t="s">
        <v>25</v>
      </c>
      <c r="F19" s="8"/>
      <c r="G19" s="8">
        <v>50</v>
      </c>
      <c r="H19" s="8">
        <f t="shared" si="0"/>
        <v>89.700000000000387</v>
      </c>
      <c r="I19" s="6"/>
    </row>
    <row r="20" spans="1:11" s="9" customFormat="1" ht="18.75" customHeight="1" x14ac:dyDescent="0.25">
      <c r="A20" s="5">
        <v>43389</v>
      </c>
      <c r="B20" s="5" t="s">
        <v>325</v>
      </c>
      <c r="C20" s="6" t="s">
        <v>338</v>
      </c>
      <c r="D20" s="7" t="s">
        <v>190</v>
      </c>
      <c r="E20" s="10" t="s">
        <v>218</v>
      </c>
      <c r="F20" s="8"/>
      <c r="G20" s="8">
        <v>48</v>
      </c>
      <c r="H20" s="8">
        <f t="shared" si="0"/>
        <v>41.700000000000387</v>
      </c>
      <c r="I20" s="6"/>
    </row>
    <row r="21" spans="1:11" s="9" customFormat="1" ht="16.5" customHeight="1" x14ac:dyDescent="0.25">
      <c r="A21" s="5">
        <v>43391</v>
      </c>
      <c r="B21" s="5" t="s">
        <v>326</v>
      </c>
      <c r="C21" s="6" t="s">
        <v>339</v>
      </c>
      <c r="D21" s="7" t="s">
        <v>23</v>
      </c>
      <c r="E21" s="10" t="s">
        <v>340</v>
      </c>
      <c r="F21" s="8"/>
      <c r="G21" s="8">
        <v>7.15</v>
      </c>
      <c r="H21" s="8">
        <f t="shared" si="0"/>
        <v>34.550000000000388</v>
      </c>
      <c r="I21" s="6"/>
    </row>
    <row r="22" spans="1:11" s="9" customFormat="1" ht="18" customHeight="1" x14ac:dyDescent="0.25">
      <c r="A22" s="5">
        <v>43399</v>
      </c>
      <c r="B22" s="5" t="s">
        <v>327</v>
      </c>
      <c r="C22" s="6" t="s">
        <v>339</v>
      </c>
      <c r="D22" s="7" t="s">
        <v>276</v>
      </c>
      <c r="E22" s="10" t="s">
        <v>341</v>
      </c>
      <c r="F22" s="24"/>
      <c r="G22" s="8">
        <v>7.15</v>
      </c>
      <c r="H22" s="8">
        <f t="shared" si="0"/>
        <v>27.400000000000389</v>
      </c>
      <c r="I22" s="6"/>
    </row>
    <row r="23" spans="1:11" s="9" customFormat="1" ht="17.25" customHeight="1" x14ac:dyDescent="0.25">
      <c r="A23" s="5">
        <v>43399</v>
      </c>
      <c r="B23" s="5" t="s">
        <v>346</v>
      </c>
      <c r="C23" s="6" t="s">
        <v>14</v>
      </c>
      <c r="D23" s="7" t="s">
        <v>15</v>
      </c>
      <c r="E23" s="10" t="s">
        <v>16</v>
      </c>
      <c r="F23" s="8">
        <v>472.6</v>
      </c>
      <c r="G23" s="8">
        <v>0</v>
      </c>
      <c r="H23" s="8">
        <f t="shared" si="0"/>
        <v>500.0000000000004</v>
      </c>
      <c r="I23" s="6"/>
    </row>
    <row r="24" spans="1:11" s="9" customFormat="1" ht="17.25" customHeight="1" x14ac:dyDescent="0.25">
      <c r="A24" s="5">
        <v>43402</v>
      </c>
      <c r="B24" s="5" t="s">
        <v>328</v>
      </c>
      <c r="C24" s="6" t="s">
        <v>26</v>
      </c>
      <c r="D24" s="7" t="s">
        <v>23</v>
      </c>
      <c r="E24" s="10" t="s">
        <v>25</v>
      </c>
      <c r="F24" s="8"/>
      <c r="G24" s="8">
        <v>50</v>
      </c>
      <c r="H24" s="8">
        <f t="shared" si="0"/>
        <v>450.0000000000004</v>
      </c>
      <c r="I24" s="6"/>
    </row>
    <row r="25" spans="1:11" s="9" customFormat="1" ht="18.75" customHeight="1" x14ac:dyDescent="0.25">
      <c r="A25" s="5">
        <v>43402</v>
      </c>
      <c r="B25" s="5" t="s">
        <v>329</v>
      </c>
      <c r="C25" s="6" t="s">
        <v>342</v>
      </c>
      <c r="D25" s="7" t="s">
        <v>55</v>
      </c>
      <c r="E25" s="10" t="s">
        <v>16</v>
      </c>
      <c r="F25" s="8"/>
      <c r="G25" s="8">
        <v>9.5</v>
      </c>
      <c r="H25" s="8">
        <f t="shared" si="0"/>
        <v>440.5000000000004</v>
      </c>
      <c r="I25" s="6"/>
    </row>
    <row r="26" spans="1:11" s="9" customFormat="1" ht="18.75" customHeight="1" x14ac:dyDescent="0.25">
      <c r="A26" s="5">
        <v>43402</v>
      </c>
      <c r="B26" s="5" t="s">
        <v>330</v>
      </c>
      <c r="C26" s="6" t="s">
        <v>343</v>
      </c>
      <c r="D26" s="7" t="s">
        <v>55</v>
      </c>
      <c r="E26" s="10" t="s">
        <v>16</v>
      </c>
      <c r="F26" s="8"/>
      <c r="G26" s="8">
        <v>126</v>
      </c>
      <c r="H26" s="8">
        <f t="shared" si="0"/>
        <v>314.5000000000004</v>
      </c>
      <c r="I26" s="12"/>
    </row>
    <row r="27" spans="1:11" s="9" customFormat="1" ht="17.25" customHeight="1" x14ac:dyDescent="0.25">
      <c r="A27" s="5">
        <v>43403</v>
      </c>
      <c r="B27" s="5" t="s">
        <v>331</v>
      </c>
      <c r="C27" s="6" t="s">
        <v>344</v>
      </c>
      <c r="D27" s="7" t="s">
        <v>55</v>
      </c>
      <c r="E27" s="10" t="s">
        <v>345</v>
      </c>
      <c r="F27" s="8"/>
      <c r="G27" s="8">
        <v>30.4</v>
      </c>
      <c r="H27" s="8">
        <f t="shared" si="0"/>
        <v>284.10000000000042</v>
      </c>
      <c r="I27" s="12"/>
    </row>
    <row r="28" spans="1:11" s="9" customFormat="1" ht="17.25" customHeight="1" x14ac:dyDescent="0.25">
      <c r="A28" s="5"/>
      <c r="B28" s="5"/>
      <c r="C28" s="6"/>
      <c r="D28" s="7"/>
      <c r="E28" s="10"/>
      <c r="F28" s="8"/>
      <c r="G28" s="8"/>
      <c r="H28" s="8"/>
      <c r="I28" s="12"/>
    </row>
    <row r="29" spans="1:11" s="9" customFormat="1" ht="17.25" customHeight="1" x14ac:dyDescent="0.25">
      <c r="A29" s="5"/>
      <c r="B29" s="5"/>
      <c r="C29" s="6"/>
      <c r="D29" s="7"/>
      <c r="E29" s="10"/>
      <c r="F29" s="8"/>
      <c r="G29" s="8"/>
      <c r="H29" s="8"/>
      <c r="I29" s="12"/>
    </row>
    <row r="30" spans="1:11" s="9" customFormat="1" ht="17.25" customHeight="1" x14ac:dyDescent="0.25">
      <c r="A30" s="5"/>
      <c r="B30" s="5"/>
      <c r="C30" s="6"/>
      <c r="D30" s="7"/>
      <c r="E30" s="10"/>
      <c r="F30" s="8"/>
      <c r="G30" s="8"/>
      <c r="H30" s="8"/>
      <c r="I30" s="12"/>
    </row>
    <row r="31" spans="1:11" s="9" customFormat="1" ht="17.25" customHeight="1" x14ac:dyDescent="0.25">
      <c r="A31" s="5"/>
      <c r="B31" s="5"/>
      <c r="C31" s="6"/>
      <c r="D31" s="7"/>
      <c r="E31" s="10"/>
      <c r="F31" s="8"/>
      <c r="G31" s="8"/>
      <c r="H31" s="8"/>
      <c r="I31" s="12"/>
    </row>
    <row r="32" spans="1:11" s="9" customFormat="1" ht="19.5" customHeight="1" x14ac:dyDescent="0.25">
      <c r="A32" s="5"/>
      <c r="B32" s="5"/>
      <c r="C32" s="6"/>
      <c r="D32" s="7"/>
      <c r="E32" s="10"/>
      <c r="F32" s="8"/>
      <c r="G32" s="8"/>
      <c r="H32" s="8"/>
      <c r="I32" s="6"/>
    </row>
    <row r="33" spans="1:9" s="9" customFormat="1" ht="15.75" customHeight="1" x14ac:dyDescent="0.25">
      <c r="A33" s="5"/>
      <c r="B33" s="5"/>
      <c r="C33" s="6"/>
      <c r="D33" s="7"/>
      <c r="E33" s="10"/>
      <c r="F33" s="8"/>
      <c r="G33" s="8"/>
      <c r="H33" s="8"/>
      <c r="I33" s="12"/>
    </row>
    <row r="34" spans="1:9" s="9" customFormat="1" ht="16.5" customHeight="1" x14ac:dyDescent="0.25">
      <c r="A34" s="5"/>
      <c r="B34" s="5"/>
      <c r="C34" s="6"/>
      <c r="D34" s="7"/>
      <c r="E34" s="10"/>
      <c r="F34" s="8"/>
      <c r="G34" s="8"/>
      <c r="H34" s="8"/>
      <c r="I34" s="6"/>
    </row>
    <row r="35" spans="1:9" s="9" customFormat="1" ht="16.5" customHeight="1" x14ac:dyDescent="0.25">
      <c r="A35" s="5"/>
      <c r="B35" s="5"/>
      <c r="C35" s="6"/>
      <c r="D35" s="7"/>
      <c r="E35" s="6"/>
      <c r="F35" s="8"/>
      <c r="G35" s="8"/>
      <c r="H35" s="13"/>
      <c r="I35" s="6"/>
    </row>
    <row r="36" spans="1:9" s="18" customFormat="1" ht="16.5" customHeight="1" thickBot="1" x14ac:dyDescent="0.3">
      <c r="A36" s="14"/>
      <c r="B36" s="14"/>
      <c r="C36" s="15"/>
      <c r="D36" s="16"/>
      <c r="E36" s="15" t="s">
        <v>17</v>
      </c>
      <c r="F36" s="17"/>
      <c r="G36" s="17">
        <f>SUM(G9:G34)</f>
        <v>688.49999999999989</v>
      </c>
      <c r="H36" s="15"/>
      <c r="I36" s="15"/>
    </row>
    <row r="37" spans="1:9" s="19" customFormat="1" ht="12.75" x14ac:dyDescent="0.2"/>
    <row r="38" spans="1:9" x14ac:dyDescent="0.2">
      <c r="G38" s="20"/>
    </row>
    <row r="39" spans="1:9" x14ac:dyDescent="0.2">
      <c r="A39" s="19" t="s">
        <v>18</v>
      </c>
    </row>
    <row r="40" spans="1:9" x14ac:dyDescent="0.2">
      <c r="C40" s="21"/>
    </row>
    <row r="47" spans="1:9" x14ac:dyDescent="0.2">
      <c r="F47" s="23"/>
    </row>
    <row r="48" spans="1:9" x14ac:dyDescent="0.2">
      <c r="G48" s="23"/>
    </row>
    <row r="50" spans="6:6" x14ac:dyDescent="0.2">
      <c r="F50" s="20"/>
    </row>
  </sheetData>
  <mergeCells count="4">
    <mergeCell ref="A1:I1"/>
    <mergeCell ref="A2:I2"/>
    <mergeCell ref="A3:I3"/>
    <mergeCell ref="A4:I4"/>
  </mergeCells>
  <pageMargins left="0.70866141732283472" right="0.70866141732283472" top="0.74803149606299213" bottom="0.74803149606299213" header="0.31496062992125984" footer="0.31496062992125984"/>
  <pageSetup paperSize="9" scale="6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5D8999-4520-4888-BD3B-800387F644F3}">
  <sheetPr>
    <pageSetUpPr fitToPage="1"/>
  </sheetPr>
  <dimension ref="A1:K50"/>
  <sheetViews>
    <sheetView topLeftCell="A31" workbookViewId="0">
      <selection activeCell="G41" sqref="G41"/>
    </sheetView>
  </sheetViews>
  <sheetFormatPr defaultRowHeight="14.25" x14ac:dyDescent="0.2"/>
  <cols>
    <col min="1" max="2" width="13.7109375" style="1" customWidth="1"/>
    <col min="3" max="3" width="34.140625" style="1" customWidth="1"/>
    <col min="4" max="4" width="16" style="1" customWidth="1"/>
    <col min="5" max="5" width="29.85546875" style="1" customWidth="1"/>
    <col min="6" max="6" width="17" style="1" customWidth="1"/>
    <col min="7" max="7" width="16.7109375" style="1" customWidth="1"/>
    <col min="8" max="8" width="18" style="1" customWidth="1"/>
    <col min="9" max="9" width="25.85546875" style="1" customWidth="1"/>
    <col min="10" max="16384" width="9.140625" style="1"/>
  </cols>
  <sheetData>
    <row r="1" spans="1:11" ht="15" x14ac:dyDescent="0.25">
      <c r="A1" s="25" t="s">
        <v>0</v>
      </c>
      <c r="B1" s="25"/>
      <c r="C1" s="25"/>
      <c r="D1" s="25"/>
      <c r="E1" s="25"/>
      <c r="F1" s="25"/>
      <c r="G1" s="25"/>
      <c r="H1" s="25"/>
      <c r="I1" s="25"/>
    </row>
    <row r="2" spans="1:11" ht="15" x14ac:dyDescent="0.25">
      <c r="A2" s="25" t="s">
        <v>1</v>
      </c>
      <c r="B2" s="25"/>
      <c r="C2" s="25"/>
      <c r="D2" s="25"/>
      <c r="E2" s="25"/>
      <c r="F2" s="25"/>
      <c r="G2" s="25"/>
      <c r="H2" s="25"/>
      <c r="I2" s="25"/>
    </row>
    <row r="3" spans="1:11" ht="15" x14ac:dyDescent="0.25">
      <c r="A3" s="25" t="s">
        <v>2</v>
      </c>
      <c r="B3" s="25"/>
      <c r="C3" s="25"/>
      <c r="D3" s="25"/>
      <c r="E3" s="25"/>
      <c r="F3" s="25"/>
      <c r="G3" s="25"/>
      <c r="H3" s="25"/>
      <c r="I3" s="25"/>
    </row>
    <row r="4" spans="1:11" ht="15" x14ac:dyDescent="0.25">
      <c r="A4" s="25" t="s">
        <v>3</v>
      </c>
      <c r="B4" s="25"/>
      <c r="C4" s="25"/>
      <c r="D4" s="25"/>
      <c r="E4" s="25"/>
      <c r="F4" s="25"/>
      <c r="G4" s="25"/>
      <c r="H4" s="25"/>
      <c r="I4" s="25"/>
    </row>
    <row r="6" spans="1:11" ht="15" x14ac:dyDescent="0.25">
      <c r="A6" s="2" t="s">
        <v>347</v>
      </c>
      <c r="B6" s="2"/>
      <c r="H6" s="20"/>
    </row>
    <row r="8" spans="1:11" s="4" customFormat="1" ht="22.5" customHeight="1" x14ac:dyDescent="0.25">
      <c r="A8" s="3" t="s">
        <v>4</v>
      </c>
      <c r="B8" s="3" t="s">
        <v>5</v>
      </c>
      <c r="C8" s="3" t="s">
        <v>6</v>
      </c>
      <c r="D8" s="3" t="s">
        <v>7</v>
      </c>
      <c r="E8" s="3" t="s">
        <v>8</v>
      </c>
      <c r="F8" s="3" t="s">
        <v>9</v>
      </c>
      <c r="G8" s="3" t="s">
        <v>10</v>
      </c>
      <c r="H8" s="3" t="s">
        <v>11</v>
      </c>
      <c r="I8" s="3" t="s">
        <v>12</v>
      </c>
    </row>
    <row r="9" spans="1:11" s="9" customFormat="1" ht="17.25" customHeight="1" x14ac:dyDescent="0.25">
      <c r="A9" s="5"/>
      <c r="B9" s="5"/>
      <c r="C9" s="6" t="s">
        <v>13</v>
      </c>
      <c r="D9" s="7"/>
      <c r="E9" s="6"/>
      <c r="F9" s="8"/>
      <c r="G9" s="8"/>
      <c r="H9" s="8">
        <f>'Oct''18'!H27</f>
        <v>284.10000000000042</v>
      </c>
      <c r="I9" s="6"/>
    </row>
    <row r="10" spans="1:11" s="9" customFormat="1" ht="18" customHeight="1" x14ac:dyDescent="0.25">
      <c r="A10" s="5">
        <v>43405</v>
      </c>
      <c r="B10" s="5" t="s">
        <v>332</v>
      </c>
      <c r="C10" s="6" t="s">
        <v>299</v>
      </c>
      <c r="D10" s="7" t="s">
        <v>23</v>
      </c>
      <c r="E10" s="10" t="s">
        <v>218</v>
      </c>
      <c r="F10" s="8"/>
      <c r="G10" s="8">
        <v>14</v>
      </c>
      <c r="H10" s="8">
        <f>H9+F10-G10</f>
        <v>270.10000000000042</v>
      </c>
      <c r="I10" s="6"/>
    </row>
    <row r="11" spans="1:11" s="9" customFormat="1" ht="17.25" customHeight="1" x14ac:dyDescent="0.25">
      <c r="A11" s="5">
        <v>43406</v>
      </c>
      <c r="B11" s="5" t="s">
        <v>349</v>
      </c>
      <c r="C11" s="6" t="s">
        <v>350</v>
      </c>
      <c r="D11" s="7" t="s">
        <v>55</v>
      </c>
      <c r="E11" s="10" t="s">
        <v>16</v>
      </c>
      <c r="F11" s="8"/>
      <c r="G11" s="8">
        <v>7.15</v>
      </c>
      <c r="H11" s="8">
        <f>H10+F11-G11</f>
        <v>262.95000000000044</v>
      </c>
      <c r="I11" s="6"/>
      <c r="K11" s="11"/>
    </row>
    <row r="12" spans="1:11" s="9" customFormat="1" ht="17.25" customHeight="1" x14ac:dyDescent="0.25">
      <c r="A12" s="5"/>
      <c r="B12" s="5"/>
      <c r="C12" s="6" t="s">
        <v>237</v>
      </c>
      <c r="D12" s="7" t="s">
        <v>55</v>
      </c>
      <c r="E12" s="10" t="s">
        <v>16</v>
      </c>
      <c r="F12" s="8"/>
      <c r="G12" s="8">
        <v>2</v>
      </c>
      <c r="H12" s="8">
        <f t="shared" ref="H12:H21" si="0">H11+F12-G12</f>
        <v>260.95000000000044</v>
      </c>
      <c r="I12" s="6"/>
      <c r="K12" s="11"/>
    </row>
    <row r="13" spans="1:11" s="9" customFormat="1" ht="18.75" customHeight="1" x14ac:dyDescent="0.25">
      <c r="A13" s="5">
        <v>43415</v>
      </c>
      <c r="B13" s="5" t="s">
        <v>351</v>
      </c>
      <c r="C13" s="6" t="s">
        <v>159</v>
      </c>
      <c r="D13" s="7" t="s">
        <v>23</v>
      </c>
      <c r="E13" s="10" t="s">
        <v>336</v>
      </c>
      <c r="F13" s="8"/>
      <c r="G13" s="8">
        <v>40</v>
      </c>
      <c r="H13" s="8">
        <f t="shared" si="0"/>
        <v>220.95000000000044</v>
      </c>
      <c r="I13" s="6"/>
      <c r="K13" s="11"/>
    </row>
    <row r="14" spans="1:11" s="9" customFormat="1" ht="17.25" customHeight="1" x14ac:dyDescent="0.25">
      <c r="A14" s="5">
        <v>43416</v>
      </c>
      <c r="B14" s="5" t="s">
        <v>352</v>
      </c>
      <c r="C14" s="6" t="s">
        <v>26</v>
      </c>
      <c r="D14" s="7" t="s">
        <v>23</v>
      </c>
      <c r="E14" s="10" t="s">
        <v>25</v>
      </c>
      <c r="F14" s="8"/>
      <c r="G14" s="8">
        <v>50</v>
      </c>
      <c r="H14" s="8">
        <f t="shared" si="0"/>
        <v>170.95000000000044</v>
      </c>
      <c r="I14" s="6"/>
      <c r="K14" s="11"/>
    </row>
    <row r="15" spans="1:11" s="9" customFormat="1" ht="17.25" customHeight="1" x14ac:dyDescent="0.25">
      <c r="A15" s="5">
        <v>43420</v>
      </c>
      <c r="B15" s="5" t="s">
        <v>353</v>
      </c>
      <c r="C15" s="6" t="s">
        <v>26</v>
      </c>
      <c r="D15" s="7" t="s">
        <v>23</v>
      </c>
      <c r="E15" s="10" t="s">
        <v>25</v>
      </c>
      <c r="F15" s="8"/>
      <c r="G15" s="8">
        <v>50</v>
      </c>
      <c r="H15" s="8">
        <f t="shared" si="0"/>
        <v>120.95000000000044</v>
      </c>
      <c r="I15" s="6"/>
      <c r="K15" s="11"/>
    </row>
    <row r="16" spans="1:11" s="9" customFormat="1" ht="17.25" customHeight="1" x14ac:dyDescent="0.25">
      <c r="A16" s="5">
        <v>43425</v>
      </c>
      <c r="B16" s="5" t="s">
        <v>348</v>
      </c>
      <c r="C16" s="6" t="s">
        <v>14</v>
      </c>
      <c r="D16" s="7" t="s">
        <v>15</v>
      </c>
      <c r="E16" s="10" t="s">
        <v>16</v>
      </c>
      <c r="F16" s="8">
        <v>379.05</v>
      </c>
      <c r="G16" s="8">
        <v>0</v>
      </c>
      <c r="H16" s="8">
        <f t="shared" si="0"/>
        <v>500.00000000000045</v>
      </c>
      <c r="I16" s="6"/>
      <c r="K16" s="11"/>
    </row>
    <row r="17" spans="1:11" s="9" customFormat="1" ht="18.75" customHeight="1" x14ac:dyDescent="0.25">
      <c r="A17" s="5">
        <v>43426</v>
      </c>
      <c r="B17" s="5" t="s">
        <v>354</v>
      </c>
      <c r="C17" s="6" t="s">
        <v>26</v>
      </c>
      <c r="D17" s="7" t="s">
        <v>23</v>
      </c>
      <c r="E17" s="10" t="s">
        <v>25</v>
      </c>
      <c r="F17" s="8"/>
      <c r="G17" s="8">
        <v>50</v>
      </c>
      <c r="H17" s="8">
        <f t="shared" si="0"/>
        <v>450.00000000000045</v>
      </c>
      <c r="I17" s="6"/>
      <c r="K17" s="11"/>
    </row>
    <row r="18" spans="1:11" s="9" customFormat="1" ht="18.75" customHeight="1" x14ac:dyDescent="0.25">
      <c r="A18" s="5">
        <v>43427</v>
      </c>
      <c r="B18" s="5" t="s">
        <v>355</v>
      </c>
      <c r="C18" s="6" t="s">
        <v>356</v>
      </c>
      <c r="D18" s="7" t="s">
        <v>107</v>
      </c>
      <c r="E18" s="10" t="s">
        <v>255</v>
      </c>
      <c r="F18" s="8"/>
      <c r="G18" s="8">
        <v>14.2</v>
      </c>
      <c r="H18" s="8">
        <f t="shared" si="0"/>
        <v>435.80000000000047</v>
      </c>
      <c r="I18" s="6"/>
      <c r="K18" s="11"/>
    </row>
    <row r="19" spans="1:11" s="9" customFormat="1" ht="24.75" customHeight="1" x14ac:dyDescent="0.25">
      <c r="A19" s="5">
        <v>43430</v>
      </c>
      <c r="B19" s="5" t="s">
        <v>357</v>
      </c>
      <c r="C19" s="6" t="s">
        <v>358</v>
      </c>
      <c r="D19" s="7" t="s">
        <v>360</v>
      </c>
      <c r="E19" s="10" t="s">
        <v>359</v>
      </c>
      <c r="F19" s="8"/>
      <c r="G19" s="8">
        <v>50</v>
      </c>
      <c r="H19" s="8">
        <f t="shared" si="0"/>
        <v>385.80000000000047</v>
      </c>
      <c r="I19" s="6"/>
    </row>
    <row r="20" spans="1:11" s="9" customFormat="1" ht="18.75" customHeight="1" x14ac:dyDescent="0.25">
      <c r="A20" s="5">
        <v>43433</v>
      </c>
      <c r="B20" s="5" t="s">
        <v>361</v>
      </c>
      <c r="C20" s="6" t="s">
        <v>26</v>
      </c>
      <c r="D20" s="7" t="s">
        <v>23</v>
      </c>
      <c r="E20" s="10" t="s">
        <v>25</v>
      </c>
      <c r="F20" s="8"/>
      <c r="G20" s="8">
        <v>50</v>
      </c>
      <c r="H20" s="8">
        <f t="shared" si="0"/>
        <v>335.80000000000047</v>
      </c>
      <c r="I20" s="6"/>
    </row>
    <row r="21" spans="1:11" s="9" customFormat="1" ht="16.5" customHeight="1" x14ac:dyDescent="0.25">
      <c r="A21" s="5">
        <v>43433</v>
      </c>
      <c r="B21" s="5" t="s">
        <v>362</v>
      </c>
      <c r="C21" s="6" t="s">
        <v>363</v>
      </c>
      <c r="D21" s="7" t="s">
        <v>23</v>
      </c>
      <c r="E21" s="10" t="s">
        <v>25</v>
      </c>
      <c r="F21" s="8"/>
      <c r="G21" s="8">
        <v>21.2</v>
      </c>
      <c r="H21" s="8">
        <f t="shared" si="0"/>
        <v>314.60000000000048</v>
      </c>
      <c r="I21" s="6"/>
    </row>
    <row r="22" spans="1:11" s="9" customFormat="1" ht="18" customHeight="1" x14ac:dyDescent="0.25">
      <c r="A22" s="5"/>
      <c r="B22" s="5"/>
      <c r="C22" s="6"/>
      <c r="D22" s="7"/>
      <c r="E22" s="10"/>
      <c r="F22" s="24"/>
      <c r="G22" s="8"/>
      <c r="H22" s="8"/>
      <c r="I22" s="6"/>
    </row>
    <row r="23" spans="1:11" s="9" customFormat="1" ht="17.25" customHeight="1" x14ac:dyDescent="0.25">
      <c r="A23" s="5"/>
      <c r="B23" s="5"/>
      <c r="C23" s="6"/>
      <c r="D23" s="7"/>
      <c r="E23" s="10"/>
      <c r="F23" s="8"/>
      <c r="G23" s="8"/>
      <c r="H23" s="8"/>
      <c r="I23" s="6"/>
    </row>
    <row r="24" spans="1:11" s="9" customFormat="1" ht="17.25" customHeight="1" x14ac:dyDescent="0.25">
      <c r="A24" s="5"/>
      <c r="B24" s="5"/>
      <c r="C24" s="6"/>
      <c r="D24" s="7"/>
      <c r="E24" s="10"/>
      <c r="F24" s="8"/>
      <c r="G24" s="8"/>
      <c r="H24" s="8"/>
      <c r="I24" s="6"/>
    </row>
    <row r="25" spans="1:11" s="9" customFormat="1" ht="18.75" customHeight="1" x14ac:dyDescent="0.25">
      <c r="A25" s="5"/>
      <c r="B25" s="5"/>
      <c r="C25" s="6"/>
      <c r="D25" s="7"/>
      <c r="E25" s="10"/>
      <c r="F25" s="8"/>
      <c r="G25" s="8"/>
      <c r="H25" s="8"/>
      <c r="I25" s="6"/>
    </row>
    <row r="26" spans="1:11" s="9" customFormat="1" ht="18.75" customHeight="1" x14ac:dyDescent="0.25">
      <c r="A26" s="5"/>
      <c r="B26" s="5"/>
      <c r="C26" s="6"/>
      <c r="D26" s="7"/>
      <c r="E26" s="10"/>
      <c r="F26" s="8"/>
      <c r="G26" s="8"/>
      <c r="H26" s="8"/>
      <c r="I26" s="12"/>
    </row>
    <row r="27" spans="1:11" s="9" customFormat="1" ht="17.25" customHeight="1" x14ac:dyDescent="0.25">
      <c r="A27" s="5"/>
      <c r="B27" s="5"/>
      <c r="C27" s="6"/>
      <c r="D27" s="7"/>
      <c r="E27" s="10"/>
      <c r="F27" s="8"/>
      <c r="G27" s="8"/>
      <c r="H27" s="8"/>
      <c r="I27" s="12"/>
    </row>
    <row r="28" spans="1:11" s="9" customFormat="1" ht="17.25" customHeight="1" x14ac:dyDescent="0.25">
      <c r="A28" s="5"/>
      <c r="B28" s="5"/>
      <c r="C28" s="6"/>
      <c r="D28" s="7"/>
      <c r="E28" s="10"/>
      <c r="F28" s="8"/>
      <c r="G28" s="8"/>
      <c r="H28" s="8"/>
      <c r="I28" s="12"/>
    </row>
    <row r="29" spans="1:11" s="9" customFormat="1" ht="17.25" customHeight="1" x14ac:dyDescent="0.25">
      <c r="A29" s="5"/>
      <c r="B29" s="5"/>
      <c r="C29" s="6"/>
      <c r="D29" s="7"/>
      <c r="E29" s="10"/>
      <c r="F29" s="8"/>
      <c r="G29" s="8"/>
      <c r="H29" s="8"/>
      <c r="I29" s="12"/>
    </row>
    <row r="30" spans="1:11" s="9" customFormat="1" ht="17.25" customHeight="1" x14ac:dyDescent="0.25">
      <c r="A30" s="5"/>
      <c r="B30" s="5"/>
      <c r="C30" s="6"/>
      <c r="D30" s="7"/>
      <c r="E30" s="10"/>
      <c r="F30" s="8"/>
      <c r="G30" s="8"/>
      <c r="H30" s="8"/>
      <c r="I30" s="12"/>
    </row>
    <row r="31" spans="1:11" s="9" customFormat="1" ht="17.25" customHeight="1" x14ac:dyDescent="0.25">
      <c r="A31" s="5"/>
      <c r="B31" s="5"/>
      <c r="C31" s="6"/>
      <c r="D31" s="7"/>
      <c r="E31" s="10"/>
      <c r="F31" s="8"/>
      <c r="G31" s="8"/>
      <c r="H31" s="8"/>
      <c r="I31" s="12"/>
    </row>
    <row r="32" spans="1:11" s="9" customFormat="1" ht="19.5" customHeight="1" x14ac:dyDescent="0.25">
      <c r="A32" s="5"/>
      <c r="B32" s="5"/>
      <c r="C32" s="6"/>
      <c r="D32" s="7"/>
      <c r="E32" s="10"/>
      <c r="F32" s="8"/>
      <c r="G32" s="8"/>
      <c r="H32" s="8"/>
      <c r="I32" s="6"/>
    </row>
    <row r="33" spans="1:9" s="9" customFormat="1" ht="15.75" customHeight="1" x14ac:dyDescent="0.25">
      <c r="A33" s="5"/>
      <c r="B33" s="5"/>
      <c r="C33" s="6"/>
      <c r="D33" s="7"/>
      <c r="E33" s="10"/>
      <c r="F33" s="8"/>
      <c r="G33" s="8"/>
      <c r="H33" s="8"/>
      <c r="I33" s="12"/>
    </row>
    <row r="34" spans="1:9" s="9" customFormat="1" ht="16.5" customHeight="1" x14ac:dyDescent="0.25">
      <c r="A34" s="5"/>
      <c r="B34" s="5"/>
      <c r="C34" s="6"/>
      <c r="D34" s="7"/>
      <c r="E34" s="10"/>
      <c r="F34" s="8"/>
      <c r="G34" s="8"/>
      <c r="H34" s="8"/>
      <c r="I34" s="6"/>
    </row>
    <row r="35" spans="1:9" s="9" customFormat="1" ht="16.5" customHeight="1" x14ac:dyDescent="0.25">
      <c r="A35" s="5"/>
      <c r="B35" s="5"/>
      <c r="C35" s="6"/>
      <c r="D35" s="7"/>
      <c r="E35" s="6"/>
      <c r="F35" s="8"/>
      <c r="G35" s="8"/>
      <c r="H35" s="13"/>
      <c r="I35" s="6"/>
    </row>
    <row r="36" spans="1:9" s="18" customFormat="1" ht="16.5" customHeight="1" thickBot="1" x14ac:dyDescent="0.3">
      <c r="A36" s="14"/>
      <c r="B36" s="14"/>
      <c r="C36" s="15"/>
      <c r="D36" s="16"/>
      <c r="E36" s="15" t="s">
        <v>17</v>
      </c>
      <c r="F36" s="17"/>
      <c r="G36" s="17">
        <f>SUM(G9:G34)</f>
        <v>348.55</v>
      </c>
      <c r="H36" s="15"/>
      <c r="I36" s="15"/>
    </row>
    <row r="37" spans="1:9" s="19" customFormat="1" ht="12.75" x14ac:dyDescent="0.2"/>
    <row r="38" spans="1:9" x14ac:dyDescent="0.2">
      <c r="G38" s="20"/>
    </row>
    <row r="39" spans="1:9" x14ac:dyDescent="0.2">
      <c r="A39" s="19" t="s">
        <v>18</v>
      </c>
    </row>
    <row r="40" spans="1:9" x14ac:dyDescent="0.2">
      <c r="C40" s="21"/>
    </row>
    <row r="47" spans="1:9" x14ac:dyDescent="0.2">
      <c r="F47" s="23"/>
    </row>
    <row r="48" spans="1:9" x14ac:dyDescent="0.2">
      <c r="G48" s="23"/>
    </row>
    <row r="50" spans="6:6" x14ac:dyDescent="0.2">
      <c r="F50" s="20"/>
    </row>
  </sheetData>
  <mergeCells count="4">
    <mergeCell ref="A1:I1"/>
    <mergeCell ref="A2:I2"/>
    <mergeCell ref="A3:I3"/>
    <mergeCell ref="A4:I4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EA16B0-CE75-43A0-AF07-8F1F8A332859}">
  <sheetPr>
    <pageSetUpPr fitToPage="1"/>
  </sheetPr>
  <dimension ref="A1:K50"/>
  <sheetViews>
    <sheetView tabSelected="1" topLeftCell="A22" workbookViewId="0">
      <selection activeCell="G36" sqref="G36"/>
    </sheetView>
  </sheetViews>
  <sheetFormatPr defaultRowHeight="14.25" x14ac:dyDescent="0.2"/>
  <cols>
    <col min="1" max="2" width="13.7109375" style="1" customWidth="1"/>
    <col min="3" max="3" width="34.140625" style="1" customWidth="1"/>
    <col min="4" max="4" width="16" style="1" customWidth="1"/>
    <col min="5" max="5" width="29.85546875" style="1" customWidth="1"/>
    <col min="6" max="6" width="17" style="1" customWidth="1"/>
    <col min="7" max="7" width="16.7109375" style="1" customWidth="1"/>
    <col min="8" max="8" width="18" style="1" customWidth="1"/>
    <col min="9" max="9" width="25.85546875" style="1" customWidth="1"/>
    <col min="10" max="16384" width="9.140625" style="1"/>
  </cols>
  <sheetData>
    <row r="1" spans="1:11" ht="15" x14ac:dyDescent="0.25">
      <c r="A1" s="25" t="s">
        <v>0</v>
      </c>
      <c r="B1" s="25"/>
      <c r="C1" s="25"/>
      <c r="D1" s="25"/>
      <c r="E1" s="25"/>
      <c r="F1" s="25"/>
      <c r="G1" s="25"/>
      <c r="H1" s="25"/>
      <c r="I1" s="25"/>
    </row>
    <row r="2" spans="1:11" ht="15" x14ac:dyDescent="0.25">
      <c r="A2" s="25" t="s">
        <v>1</v>
      </c>
      <c r="B2" s="25"/>
      <c r="C2" s="25"/>
      <c r="D2" s="25"/>
      <c r="E2" s="25"/>
      <c r="F2" s="25"/>
      <c r="G2" s="25"/>
      <c r="H2" s="25"/>
      <c r="I2" s="25"/>
    </row>
    <row r="3" spans="1:11" ht="15" x14ac:dyDescent="0.25">
      <c r="A3" s="25" t="s">
        <v>2</v>
      </c>
      <c r="B3" s="25"/>
      <c r="C3" s="25"/>
      <c r="D3" s="25"/>
      <c r="E3" s="25"/>
      <c r="F3" s="25"/>
      <c r="G3" s="25"/>
      <c r="H3" s="25"/>
      <c r="I3" s="25"/>
    </row>
    <row r="4" spans="1:11" ht="15" x14ac:dyDescent="0.25">
      <c r="A4" s="25" t="s">
        <v>3</v>
      </c>
      <c r="B4" s="25"/>
      <c r="C4" s="25"/>
      <c r="D4" s="25"/>
      <c r="E4" s="25"/>
      <c r="F4" s="25"/>
      <c r="G4" s="25"/>
      <c r="H4" s="25"/>
      <c r="I4" s="25"/>
    </row>
    <row r="6" spans="1:11" ht="15" x14ac:dyDescent="0.25">
      <c r="A6" s="2" t="s">
        <v>364</v>
      </c>
      <c r="B6" s="2"/>
      <c r="H6" s="20"/>
    </row>
    <row r="8" spans="1:11" s="4" customFormat="1" ht="22.5" customHeight="1" x14ac:dyDescent="0.25">
      <c r="A8" s="3" t="s">
        <v>4</v>
      </c>
      <c r="B8" s="3" t="s">
        <v>5</v>
      </c>
      <c r="C8" s="3" t="s">
        <v>6</v>
      </c>
      <c r="D8" s="3" t="s">
        <v>7</v>
      </c>
      <c r="E8" s="3" t="s">
        <v>8</v>
      </c>
      <c r="F8" s="3" t="s">
        <v>9</v>
      </c>
      <c r="G8" s="3" t="s">
        <v>10</v>
      </c>
      <c r="H8" s="3" t="s">
        <v>11</v>
      </c>
      <c r="I8" s="3" t="s">
        <v>12</v>
      </c>
    </row>
    <row r="9" spans="1:11" s="9" customFormat="1" ht="17.25" customHeight="1" x14ac:dyDescent="0.25">
      <c r="A9" s="5"/>
      <c r="B9" s="5"/>
      <c r="C9" s="6" t="s">
        <v>13</v>
      </c>
      <c r="D9" s="7"/>
      <c r="E9" s="6"/>
      <c r="F9" s="8"/>
      <c r="G9" s="8"/>
      <c r="H9" s="8">
        <f>'Nov''18'!H21</f>
        <v>314.60000000000048</v>
      </c>
      <c r="I9" s="6"/>
    </row>
    <row r="10" spans="1:11" s="9" customFormat="1" ht="18" customHeight="1" x14ac:dyDescent="0.25">
      <c r="A10" s="5">
        <v>43800</v>
      </c>
      <c r="B10" s="5" t="s">
        <v>365</v>
      </c>
      <c r="C10" s="6" t="s">
        <v>14</v>
      </c>
      <c r="D10" s="7" t="s">
        <v>15</v>
      </c>
      <c r="E10" s="10" t="s">
        <v>16</v>
      </c>
      <c r="F10" s="8">
        <v>185.4</v>
      </c>
      <c r="G10" s="8"/>
      <c r="H10" s="8">
        <f>H9+F10-G10</f>
        <v>500.00000000000045</v>
      </c>
      <c r="I10" s="6"/>
    </row>
    <row r="11" spans="1:11" s="9" customFormat="1" ht="17.25" customHeight="1" x14ac:dyDescent="0.25">
      <c r="A11" s="5">
        <v>43802</v>
      </c>
      <c r="B11" s="5" t="s">
        <v>366</v>
      </c>
      <c r="C11" s="6" t="s">
        <v>389</v>
      </c>
      <c r="D11" s="7" t="s">
        <v>367</v>
      </c>
      <c r="E11" s="10" t="s">
        <v>40</v>
      </c>
      <c r="F11" s="8"/>
      <c r="G11" s="8">
        <v>120</v>
      </c>
      <c r="H11" s="8">
        <f t="shared" ref="H11:H24" si="0">H10+F11-G11</f>
        <v>380.00000000000045</v>
      </c>
      <c r="I11" s="6"/>
      <c r="K11" s="11"/>
    </row>
    <row r="12" spans="1:11" s="9" customFormat="1" ht="27" customHeight="1" x14ac:dyDescent="0.25">
      <c r="A12" s="5">
        <v>43802</v>
      </c>
      <c r="B12" s="5" t="s">
        <v>368</v>
      </c>
      <c r="C12" s="6" t="s">
        <v>390</v>
      </c>
      <c r="D12" s="7" t="s">
        <v>107</v>
      </c>
      <c r="E12" s="10" t="s">
        <v>16</v>
      </c>
      <c r="F12" s="8"/>
      <c r="G12" s="8">
        <v>9.6</v>
      </c>
      <c r="H12" s="8">
        <f t="shared" si="0"/>
        <v>370.40000000000043</v>
      </c>
      <c r="I12" s="6"/>
      <c r="K12" s="11"/>
    </row>
    <row r="13" spans="1:11" s="9" customFormat="1" ht="25.5" x14ac:dyDescent="0.25">
      <c r="A13" s="5">
        <v>43804</v>
      </c>
      <c r="B13" s="5" t="s">
        <v>369</v>
      </c>
      <c r="C13" s="10" t="s">
        <v>370</v>
      </c>
      <c r="D13" s="7" t="s">
        <v>371</v>
      </c>
      <c r="E13" s="10" t="s">
        <v>16</v>
      </c>
      <c r="F13" s="8"/>
      <c r="G13" s="8">
        <v>14</v>
      </c>
      <c r="H13" s="8">
        <f t="shared" si="0"/>
        <v>356.40000000000043</v>
      </c>
      <c r="I13" s="6"/>
      <c r="K13" s="11"/>
    </row>
    <row r="14" spans="1:11" s="9" customFormat="1" ht="17.25" customHeight="1" x14ac:dyDescent="0.25">
      <c r="A14" s="5">
        <v>43804</v>
      </c>
      <c r="B14" s="5" t="s">
        <v>372</v>
      </c>
      <c r="C14" s="6" t="s">
        <v>26</v>
      </c>
      <c r="D14" s="7" t="s">
        <v>83</v>
      </c>
      <c r="E14" s="10" t="s">
        <v>25</v>
      </c>
      <c r="F14" s="8"/>
      <c r="G14" s="8">
        <v>50</v>
      </c>
      <c r="H14" s="8">
        <f t="shared" si="0"/>
        <v>306.40000000000043</v>
      </c>
      <c r="I14" s="6"/>
      <c r="K14" s="11"/>
    </row>
    <row r="15" spans="1:11" s="9" customFormat="1" ht="17.25" customHeight="1" x14ac:dyDescent="0.25">
      <c r="A15" s="5">
        <v>43806</v>
      </c>
      <c r="B15" s="5" t="s">
        <v>373</v>
      </c>
      <c r="C15" s="6" t="s">
        <v>391</v>
      </c>
      <c r="D15" s="7" t="s">
        <v>55</v>
      </c>
      <c r="E15" s="10" t="s">
        <v>16</v>
      </c>
      <c r="F15" s="8"/>
      <c r="G15" s="8">
        <v>50</v>
      </c>
      <c r="H15" s="8">
        <f t="shared" si="0"/>
        <v>256.40000000000043</v>
      </c>
      <c r="I15" s="6"/>
      <c r="K15" s="11"/>
    </row>
    <row r="16" spans="1:11" s="9" customFormat="1" ht="17.25" customHeight="1" x14ac:dyDescent="0.25">
      <c r="A16" s="5">
        <v>43809</v>
      </c>
      <c r="B16" s="5" t="s">
        <v>376</v>
      </c>
      <c r="C16" s="6" t="s">
        <v>374</v>
      </c>
      <c r="D16" s="7" t="s">
        <v>55</v>
      </c>
      <c r="E16" s="10" t="s">
        <v>375</v>
      </c>
      <c r="F16" s="8"/>
      <c r="G16" s="8">
        <v>10</v>
      </c>
      <c r="H16" s="8">
        <f t="shared" si="0"/>
        <v>246.40000000000043</v>
      </c>
      <c r="I16" s="6"/>
      <c r="K16" s="11"/>
    </row>
    <row r="17" spans="1:11" s="9" customFormat="1" ht="30" customHeight="1" x14ac:dyDescent="0.25">
      <c r="A17" s="5">
        <v>43813</v>
      </c>
      <c r="B17" s="5" t="s">
        <v>377</v>
      </c>
      <c r="C17" s="6" t="s">
        <v>382</v>
      </c>
      <c r="D17" s="7" t="s">
        <v>55</v>
      </c>
      <c r="E17" s="10" t="s">
        <v>383</v>
      </c>
      <c r="F17" s="8"/>
      <c r="G17" s="8">
        <v>12</v>
      </c>
      <c r="H17" s="8">
        <f t="shared" si="0"/>
        <v>234.40000000000043</v>
      </c>
      <c r="I17" s="6"/>
      <c r="K17" s="11"/>
    </row>
    <row r="18" spans="1:11" s="9" customFormat="1" ht="18.75" customHeight="1" x14ac:dyDescent="0.25">
      <c r="A18" s="5">
        <v>43813</v>
      </c>
      <c r="B18" s="5" t="s">
        <v>378</v>
      </c>
      <c r="C18" s="6" t="s">
        <v>384</v>
      </c>
      <c r="D18" s="7" t="s">
        <v>83</v>
      </c>
      <c r="E18" s="10" t="s">
        <v>385</v>
      </c>
      <c r="F18" s="8"/>
      <c r="G18" s="8">
        <v>7.15</v>
      </c>
      <c r="H18" s="8">
        <f t="shared" si="0"/>
        <v>227.25000000000043</v>
      </c>
      <c r="I18" s="6"/>
      <c r="K18" s="11"/>
    </row>
    <row r="19" spans="1:11" s="9" customFormat="1" ht="17.25" customHeight="1" x14ac:dyDescent="0.25">
      <c r="A19" s="5">
        <v>43816</v>
      </c>
      <c r="B19" s="5" t="s">
        <v>379</v>
      </c>
      <c r="C19" s="6" t="s">
        <v>386</v>
      </c>
      <c r="D19" s="7" t="s">
        <v>15</v>
      </c>
      <c r="E19" s="10" t="s">
        <v>16</v>
      </c>
      <c r="F19" s="8"/>
      <c r="G19" s="8">
        <v>1.8</v>
      </c>
      <c r="H19" s="8">
        <f t="shared" si="0"/>
        <v>225.45000000000041</v>
      </c>
      <c r="I19" s="6"/>
    </row>
    <row r="20" spans="1:11" s="9" customFormat="1" ht="18.75" customHeight="1" x14ac:dyDescent="0.25">
      <c r="A20" s="5">
        <v>43818</v>
      </c>
      <c r="B20" s="5" t="s">
        <v>380</v>
      </c>
      <c r="C20" s="6" t="s">
        <v>387</v>
      </c>
      <c r="D20" s="7" t="s">
        <v>190</v>
      </c>
      <c r="E20" s="10" t="s">
        <v>40</v>
      </c>
      <c r="F20" s="8"/>
      <c r="G20" s="8">
        <v>40</v>
      </c>
      <c r="H20" s="8">
        <f t="shared" si="0"/>
        <v>185.45000000000041</v>
      </c>
      <c r="I20" s="6"/>
    </row>
    <row r="21" spans="1:11" s="9" customFormat="1" ht="16.5" customHeight="1" x14ac:dyDescent="0.25">
      <c r="A21" s="5">
        <v>43820</v>
      </c>
      <c r="B21" s="5" t="s">
        <v>381</v>
      </c>
      <c r="C21" s="6" t="s">
        <v>26</v>
      </c>
      <c r="D21" s="7" t="s">
        <v>83</v>
      </c>
      <c r="E21" s="10" t="s">
        <v>25</v>
      </c>
      <c r="F21" s="8"/>
      <c r="G21" s="8">
        <v>50</v>
      </c>
      <c r="H21" s="8">
        <f t="shared" si="0"/>
        <v>135.45000000000041</v>
      </c>
      <c r="I21" s="6"/>
    </row>
    <row r="22" spans="1:11" s="9" customFormat="1" ht="18" customHeight="1" x14ac:dyDescent="0.25">
      <c r="A22" s="5">
        <v>43816</v>
      </c>
      <c r="B22" s="5" t="s">
        <v>392</v>
      </c>
      <c r="C22" s="6" t="s">
        <v>26</v>
      </c>
      <c r="D22" s="7" t="s">
        <v>83</v>
      </c>
      <c r="E22" s="10" t="s">
        <v>25</v>
      </c>
      <c r="F22" s="8"/>
      <c r="G22" s="8">
        <v>50</v>
      </c>
      <c r="H22" s="8">
        <f t="shared" si="0"/>
        <v>85.450000000000415</v>
      </c>
      <c r="I22" s="6"/>
    </row>
    <row r="23" spans="1:11" s="9" customFormat="1" ht="17.25" customHeight="1" x14ac:dyDescent="0.25">
      <c r="A23" s="5">
        <v>43820</v>
      </c>
      <c r="B23" s="5" t="s">
        <v>393</v>
      </c>
      <c r="C23" s="6" t="s">
        <v>388</v>
      </c>
      <c r="D23" s="7" t="s">
        <v>83</v>
      </c>
      <c r="E23" s="10" t="s">
        <v>16</v>
      </c>
      <c r="F23" s="8"/>
      <c r="G23" s="8">
        <v>1.2</v>
      </c>
      <c r="H23" s="8">
        <f t="shared" si="0"/>
        <v>84.250000000000412</v>
      </c>
      <c r="I23" s="6"/>
    </row>
    <row r="24" spans="1:11" s="9" customFormat="1" ht="17.25" customHeight="1" x14ac:dyDescent="0.25">
      <c r="A24" s="5">
        <v>43826</v>
      </c>
      <c r="B24" s="5" t="s">
        <v>394</v>
      </c>
      <c r="C24" s="6" t="s">
        <v>26</v>
      </c>
      <c r="D24" s="7" t="s">
        <v>83</v>
      </c>
      <c r="E24" s="10" t="s">
        <v>25</v>
      </c>
      <c r="F24" s="8"/>
      <c r="G24" s="8">
        <v>50</v>
      </c>
      <c r="H24" s="8">
        <f t="shared" si="0"/>
        <v>34.250000000000412</v>
      </c>
      <c r="I24" s="6"/>
    </row>
    <row r="25" spans="1:11" s="9" customFormat="1" ht="18.75" customHeight="1" x14ac:dyDescent="0.25">
      <c r="A25" s="5"/>
      <c r="B25" s="5"/>
      <c r="C25" s="6"/>
      <c r="D25" s="7"/>
      <c r="E25" s="10"/>
      <c r="F25" s="8"/>
      <c r="G25" s="8"/>
      <c r="H25" s="8"/>
      <c r="I25" s="6"/>
    </row>
    <row r="26" spans="1:11" s="9" customFormat="1" ht="18.75" customHeight="1" x14ac:dyDescent="0.25">
      <c r="A26" s="5"/>
      <c r="B26" s="5"/>
      <c r="C26" s="6"/>
      <c r="D26" s="7"/>
      <c r="E26" s="10"/>
      <c r="F26" s="8"/>
      <c r="G26" s="8"/>
      <c r="H26" s="8"/>
      <c r="I26" s="12"/>
    </row>
    <row r="27" spans="1:11" s="9" customFormat="1" ht="17.25" customHeight="1" x14ac:dyDescent="0.25">
      <c r="A27" s="5"/>
      <c r="B27" s="5"/>
      <c r="C27" s="6"/>
      <c r="D27" s="7"/>
      <c r="E27" s="10"/>
      <c r="F27" s="8"/>
      <c r="G27" s="8"/>
      <c r="H27" s="8"/>
      <c r="I27" s="12"/>
    </row>
    <row r="28" spans="1:11" s="9" customFormat="1" ht="17.25" customHeight="1" x14ac:dyDescent="0.25">
      <c r="A28" s="5"/>
      <c r="B28" s="5"/>
      <c r="C28" s="6"/>
      <c r="D28" s="7"/>
      <c r="E28" s="10"/>
      <c r="F28" s="8"/>
      <c r="G28" s="8"/>
      <c r="H28" s="8"/>
      <c r="I28" s="12"/>
    </row>
    <row r="29" spans="1:11" s="9" customFormat="1" ht="17.25" customHeight="1" x14ac:dyDescent="0.25">
      <c r="A29" s="5"/>
      <c r="B29" s="5"/>
      <c r="C29" s="6"/>
      <c r="D29" s="7"/>
      <c r="E29" s="10"/>
      <c r="F29" s="8"/>
      <c r="G29" s="8"/>
      <c r="H29" s="8"/>
      <c r="I29" s="12"/>
    </row>
    <row r="30" spans="1:11" s="9" customFormat="1" ht="17.25" customHeight="1" x14ac:dyDescent="0.25">
      <c r="A30" s="5"/>
      <c r="B30" s="5"/>
      <c r="C30" s="6"/>
      <c r="D30" s="7"/>
      <c r="E30" s="10"/>
      <c r="F30" s="8"/>
      <c r="G30" s="8"/>
      <c r="H30" s="8"/>
      <c r="I30" s="12"/>
    </row>
    <row r="31" spans="1:11" s="9" customFormat="1" ht="17.25" customHeight="1" x14ac:dyDescent="0.25">
      <c r="A31" s="5"/>
      <c r="B31" s="5"/>
      <c r="C31" s="6"/>
      <c r="D31" s="7"/>
      <c r="E31" s="10"/>
      <c r="F31" s="8"/>
      <c r="G31" s="8"/>
      <c r="H31" s="8"/>
      <c r="I31" s="12"/>
    </row>
    <row r="32" spans="1:11" s="9" customFormat="1" ht="19.5" customHeight="1" x14ac:dyDescent="0.25">
      <c r="A32" s="5"/>
      <c r="B32" s="5"/>
      <c r="C32" s="6"/>
      <c r="D32" s="7"/>
      <c r="E32" s="10"/>
      <c r="F32" s="8"/>
      <c r="G32" s="8"/>
      <c r="H32" s="8"/>
      <c r="I32" s="6"/>
    </row>
    <row r="33" spans="1:9" s="9" customFormat="1" ht="15.75" customHeight="1" x14ac:dyDescent="0.25">
      <c r="A33" s="5"/>
      <c r="B33" s="5"/>
      <c r="C33" s="6"/>
      <c r="D33" s="7"/>
      <c r="E33" s="10"/>
      <c r="F33" s="8"/>
      <c r="G33" s="8"/>
      <c r="H33" s="8"/>
      <c r="I33" s="12"/>
    </row>
    <row r="34" spans="1:9" s="9" customFormat="1" ht="16.5" customHeight="1" x14ac:dyDescent="0.25">
      <c r="A34" s="5"/>
      <c r="B34" s="5"/>
      <c r="C34" s="6"/>
      <c r="D34" s="7"/>
      <c r="E34" s="10"/>
      <c r="F34" s="8"/>
      <c r="G34" s="8"/>
      <c r="H34" s="8"/>
      <c r="I34" s="6"/>
    </row>
    <row r="35" spans="1:9" s="9" customFormat="1" ht="16.5" customHeight="1" x14ac:dyDescent="0.25">
      <c r="A35" s="5"/>
      <c r="B35" s="5"/>
      <c r="C35" s="6"/>
      <c r="D35" s="7"/>
      <c r="E35" s="6"/>
      <c r="F35" s="8"/>
      <c r="G35" s="8"/>
      <c r="H35" s="13"/>
      <c r="I35" s="6"/>
    </row>
    <row r="36" spans="1:9" s="18" customFormat="1" ht="16.5" customHeight="1" thickBot="1" x14ac:dyDescent="0.3">
      <c r="A36" s="14"/>
      <c r="B36" s="14"/>
      <c r="C36" s="15"/>
      <c r="D36" s="16"/>
      <c r="E36" s="15" t="s">
        <v>17</v>
      </c>
      <c r="F36" s="17"/>
      <c r="G36" s="17">
        <f>SUM(G9:G34)</f>
        <v>465.75</v>
      </c>
      <c r="H36" s="15"/>
      <c r="I36" s="15"/>
    </row>
    <row r="37" spans="1:9" s="19" customFormat="1" ht="12.75" x14ac:dyDescent="0.2"/>
    <row r="38" spans="1:9" x14ac:dyDescent="0.2">
      <c r="G38" s="20"/>
    </row>
    <row r="39" spans="1:9" x14ac:dyDescent="0.2">
      <c r="A39" s="19" t="s">
        <v>18</v>
      </c>
    </row>
    <row r="40" spans="1:9" x14ac:dyDescent="0.2">
      <c r="C40" s="21"/>
    </row>
    <row r="47" spans="1:9" x14ac:dyDescent="0.2">
      <c r="F47" s="23"/>
    </row>
    <row r="48" spans="1:9" x14ac:dyDescent="0.2">
      <c r="G48" s="23"/>
    </row>
    <row r="50" spans="6:6" x14ac:dyDescent="0.2">
      <c r="F50" s="20"/>
    </row>
  </sheetData>
  <mergeCells count="4">
    <mergeCell ref="A1:I1"/>
    <mergeCell ref="A2:I2"/>
    <mergeCell ref="A3:I3"/>
    <mergeCell ref="A4:I4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K34"/>
  <sheetViews>
    <sheetView topLeftCell="A28" workbookViewId="0">
      <selection activeCell="G22" sqref="G22"/>
    </sheetView>
  </sheetViews>
  <sheetFormatPr defaultRowHeight="14.25" x14ac:dyDescent="0.2"/>
  <cols>
    <col min="1" max="2" width="13.7109375" style="1" customWidth="1"/>
    <col min="3" max="3" width="34.140625" style="1" customWidth="1"/>
    <col min="4" max="4" width="16" style="1" customWidth="1"/>
    <col min="5" max="5" width="29.85546875" style="1" customWidth="1"/>
    <col min="6" max="6" width="12.140625" style="1" customWidth="1"/>
    <col min="7" max="7" width="12.42578125" style="1" customWidth="1"/>
    <col min="8" max="8" width="18" style="1" customWidth="1"/>
    <col min="9" max="9" width="25.85546875" style="1" customWidth="1"/>
    <col min="10" max="16384" width="9.140625" style="1"/>
  </cols>
  <sheetData>
    <row r="1" spans="1:11" ht="15" x14ac:dyDescent="0.25">
      <c r="A1" s="25" t="s">
        <v>0</v>
      </c>
      <c r="B1" s="25"/>
      <c r="C1" s="25"/>
      <c r="D1" s="25"/>
      <c r="E1" s="25"/>
      <c r="F1" s="25"/>
      <c r="G1" s="25"/>
      <c r="H1" s="25"/>
      <c r="I1" s="25"/>
    </row>
    <row r="2" spans="1:11" ht="15" x14ac:dyDescent="0.25">
      <c r="A2" s="25" t="s">
        <v>1</v>
      </c>
      <c r="B2" s="25"/>
      <c r="C2" s="25"/>
      <c r="D2" s="25"/>
      <c r="E2" s="25"/>
      <c r="F2" s="25"/>
      <c r="G2" s="25"/>
      <c r="H2" s="25"/>
      <c r="I2" s="25"/>
    </row>
    <row r="3" spans="1:11" ht="15" x14ac:dyDescent="0.25">
      <c r="A3" s="25" t="s">
        <v>2</v>
      </c>
      <c r="B3" s="25"/>
      <c r="C3" s="25"/>
      <c r="D3" s="25"/>
      <c r="E3" s="25"/>
      <c r="F3" s="25"/>
      <c r="G3" s="25"/>
      <c r="H3" s="25"/>
      <c r="I3" s="25"/>
    </row>
    <row r="4" spans="1:11" ht="15" x14ac:dyDescent="0.25">
      <c r="A4" s="25" t="s">
        <v>3</v>
      </c>
      <c r="B4" s="25"/>
      <c r="C4" s="25"/>
      <c r="D4" s="25"/>
      <c r="E4" s="25"/>
      <c r="F4" s="25"/>
      <c r="G4" s="25"/>
      <c r="H4" s="25"/>
      <c r="I4" s="25"/>
    </row>
    <row r="6" spans="1:11" ht="15" x14ac:dyDescent="0.25">
      <c r="A6" s="2" t="s">
        <v>57</v>
      </c>
      <c r="B6" s="2"/>
    </row>
    <row r="8" spans="1:11" s="4" customFormat="1" ht="22.5" customHeight="1" x14ac:dyDescent="0.25">
      <c r="A8" s="3" t="s">
        <v>4</v>
      </c>
      <c r="B8" s="3" t="s">
        <v>5</v>
      </c>
      <c r="C8" s="3" t="s">
        <v>6</v>
      </c>
      <c r="D8" s="3" t="s">
        <v>7</v>
      </c>
      <c r="E8" s="3" t="s">
        <v>8</v>
      </c>
      <c r="F8" s="3" t="s">
        <v>9</v>
      </c>
      <c r="G8" s="3" t="s">
        <v>10</v>
      </c>
      <c r="H8" s="3" t="s">
        <v>11</v>
      </c>
      <c r="I8" s="3" t="s">
        <v>12</v>
      </c>
    </row>
    <row r="9" spans="1:11" s="9" customFormat="1" ht="17.25" customHeight="1" x14ac:dyDescent="0.25">
      <c r="A9" s="5"/>
      <c r="B9" s="5"/>
      <c r="C9" s="6" t="s">
        <v>13</v>
      </c>
      <c r="D9" s="7"/>
      <c r="E9" s="6"/>
      <c r="F9" s="8"/>
      <c r="G9" s="8"/>
      <c r="H9" s="8">
        <f>'Jan''18'!H24</f>
        <v>354.60000000000025</v>
      </c>
      <c r="I9" s="6"/>
    </row>
    <row r="10" spans="1:11" s="9" customFormat="1" ht="18" customHeight="1" x14ac:dyDescent="0.25">
      <c r="A10" s="5">
        <v>43132</v>
      </c>
      <c r="B10" s="5" t="s">
        <v>54</v>
      </c>
      <c r="C10" s="6" t="s">
        <v>14</v>
      </c>
      <c r="D10" s="7" t="s">
        <v>15</v>
      </c>
      <c r="E10" s="10" t="s">
        <v>16</v>
      </c>
      <c r="F10" s="8">
        <v>145.4</v>
      </c>
      <c r="G10" s="8"/>
      <c r="H10" s="8">
        <f>H9+F10-G10</f>
        <v>500.00000000000023</v>
      </c>
      <c r="I10" s="6"/>
    </row>
    <row r="11" spans="1:11" s="9" customFormat="1" ht="17.25" customHeight="1" x14ac:dyDescent="0.25">
      <c r="A11" s="5">
        <v>43132</v>
      </c>
      <c r="B11" s="5" t="s">
        <v>47</v>
      </c>
      <c r="C11" s="6" t="s">
        <v>56</v>
      </c>
      <c r="D11" s="7" t="s">
        <v>55</v>
      </c>
      <c r="E11" s="10" t="s">
        <v>16</v>
      </c>
      <c r="F11" s="8"/>
      <c r="G11" s="8">
        <v>15.05</v>
      </c>
      <c r="H11" s="8">
        <f t="shared" ref="H11:H26" si="0">H10+F11-G11</f>
        <v>484.95000000000022</v>
      </c>
      <c r="I11" s="6"/>
      <c r="K11" s="11"/>
    </row>
    <row r="12" spans="1:11" s="9" customFormat="1" ht="17.25" customHeight="1" x14ac:dyDescent="0.25">
      <c r="A12" s="5">
        <v>43134</v>
      </c>
      <c r="B12" s="5" t="s">
        <v>58</v>
      </c>
      <c r="C12" s="6" t="s">
        <v>26</v>
      </c>
      <c r="D12" s="7" t="s">
        <v>23</v>
      </c>
      <c r="E12" s="10" t="s">
        <v>25</v>
      </c>
      <c r="F12" s="8"/>
      <c r="G12" s="8">
        <v>50</v>
      </c>
      <c r="H12" s="8">
        <f t="shared" si="0"/>
        <v>434.95000000000022</v>
      </c>
      <c r="I12" s="6"/>
      <c r="K12" s="11"/>
    </row>
    <row r="13" spans="1:11" s="9" customFormat="1" ht="25.5" x14ac:dyDescent="0.25">
      <c r="A13" s="5">
        <v>43134</v>
      </c>
      <c r="B13" s="5" t="s">
        <v>59</v>
      </c>
      <c r="C13" s="6" t="s">
        <v>68</v>
      </c>
      <c r="D13" s="7" t="s">
        <v>23</v>
      </c>
      <c r="E13" s="10" t="s">
        <v>69</v>
      </c>
      <c r="F13" s="8"/>
      <c r="G13" s="8">
        <v>80</v>
      </c>
      <c r="H13" s="8">
        <f t="shared" si="0"/>
        <v>354.95000000000022</v>
      </c>
      <c r="I13" s="6"/>
      <c r="K13" s="11"/>
    </row>
    <row r="14" spans="1:11" s="9" customFormat="1" ht="17.25" customHeight="1" x14ac:dyDescent="0.25">
      <c r="A14" s="5">
        <v>43137</v>
      </c>
      <c r="B14" s="5" t="s">
        <v>60</v>
      </c>
      <c r="C14" s="6" t="s">
        <v>26</v>
      </c>
      <c r="D14" s="7" t="s">
        <v>23</v>
      </c>
      <c r="E14" s="10" t="s">
        <v>25</v>
      </c>
      <c r="F14" s="8"/>
      <c r="G14" s="8">
        <v>50</v>
      </c>
      <c r="H14" s="8">
        <f t="shared" si="0"/>
        <v>304.95000000000022</v>
      </c>
      <c r="I14" s="6"/>
      <c r="K14" s="11"/>
    </row>
    <row r="15" spans="1:11" s="9" customFormat="1" ht="17.25" customHeight="1" x14ac:dyDescent="0.25">
      <c r="A15" s="5">
        <v>43139</v>
      </c>
      <c r="B15" s="5" t="s">
        <v>61</v>
      </c>
      <c r="C15" s="6" t="s">
        <v>70</v>
      </c>
      <c r="D15" s="7" t="s">
        <v>15</v>
      </c>
      <c r="E15" s="10" t="s">
        <v>71</v>
      </c>
      <c r="F15" s="8"/>
      <c r="G15" s="8">
        <v>46.7</v>
      </c>
      <c r="H15" s="8">
        <f t="shared" si="0"/>
        <v>258.25000000000023</v>
      </c>
      <c r="I15" s="6"/>
      <c r="K15" s="11"/>
    </row>
    <row r="16" spans="1:11" s="9" customFormat="1" ht="17.25" customHeight="1" x14ac:dyDescent="0.25">
      <c r="A16" s="5">
        <v>43144</v>
      </c>
      <c r="B16" s="5" t="s">
        <v>62</v>
      </c>
      <c r="C16" s="6" t="s">
        <v>26</v>
      </c>
      <c r="D16" s="7" t="s">
        <v>23</v>
      </c>
      <c r="E16" s="10" t="s">
        <v>25</v>
      </c>
      <c r="F16" s="8"/>
      <c r="G16" s="8">
        <v>50</v>
      </c>
      <c r="H16" s="8">
        <f t="shared" si="0"/>
        <v>208.25000000000023</v>
      </c>
      <c r="I16" s="6"/>
      <c r="K16" s="11"/>
    </row>
    <row r="17" spans="1:11" s="9" customFormat="1" ht="38.25" x14ac:dyDescent="0.25">
      <c r="A17" s="5">
        <v>43145</v>
      </c>
      <c r="B17" s="5" t="s">
        <v>63</v>
      </c>
      <c r="C17" s="6" t="s">
        <v>72</v>
      </c>
      <c r="D17" s="7" t="s">
        <v>73</v>
      </c>
      <c r="E17" s="10" t="s">
        <v>74</v>
      </c>
      <c r="F17" s="8"/>
      <c r="G17" s="8">
        <v>78</v>
      </c>
      <c r="H17" s="8">
        <f t="shared" si="0"/>
        <v>130.25000000000023</v>
      </c>
      <c r="I17" s="6"/>
      <c r="K17" s="11"/>
    </row>
    <row r="18" spans="1:11" s="9" customFormat="1" ht="17.25" customHeight="1" x14ac:dyDescent="0.25">
      <c r="A18" s="5">
        <v>43146</v>
      </c>
      <c r="B18" s="5" t="s">
        <v>64</v>
      </c>
      <c r="C18" s="6" t="s">
        <v>75</v>
      </c>
      <c r="D18" s="7" t="s">
        <v>55</v>
      </c>
      <c r="E18" s="10" t="s">
        <v>76</v>
      </c>
      <c r="F18" s="8"/>
      <c r="G18" s="8">
        <v>50.05</v>
      </c>
      <c r="H18" s="8">
        <f t="shared" si="0"/>
        <v>80.20000000000023</v>
      </c>
      <c r="I18" s="6"/>
    </row>
    <row r="19" spans="1:11" s="9" customFormat="1" ht="18.75" customHeight="1" x14ac:dyDescent="0.25">
      <c r="A19" s="5">
        <v>43153</v>
      </c>
      <c r="B19" s="5" t="s">
        <v>65</v>
      </c>
      <c r="C19" s="6" t="s">
        <v>77</v>
      </c>
      <c r="D19" s="7" t="s">
        <v>29</v>
      </c>
      <c r="E19" s="10" t="s">
        <v>78</v>
      </c>
      <c r="F19" s="8"/>
      <c r="G19" s="8">
        <v>13.8</v>
      </c>
      <c r="H19" s="8">
        <f t="shared" si="0"/>
        <v>66.400000000000233</v>
      </c>
      <c r="I19" s="6"/>
    </row>
    <row r="20" spans="1:11" s="9" customFormat="1" ht="16.5" customHeight="1" x14ac:dyDescent="0.25">
      <c r="A20" s="5">
        <v>43154</v>
      </c>
      <c r="B20" s="5" t="s">
        <v>66</v>
      </c>
      <c r="C20" s="6" t="s">
        <v>79</v>
      </c>
      <c r="D20" s="7" t="s">
        <v>80</v>
      </c>
      <c r="E20" s="10" t="s">
        <v>81</v>
      </c>
      <c r="F20" s="8"/>
      <c r="G20" s="8">
        <v>49.5</v>
      </c>
      <c r="H20" s="8">
        <f t="shared" si="0"/>
        <v>16.900000000000233</v>
      </c>
      <c r="I20" s="6"/>
    </row>
    <row r="21" spans="1:11" s="9" customFormat="1" ht="18" customHeight="1" x14ac:dyDescent="0.25">
      <c r="A21" s="5">
        <v>43155</v>
      </c>
      <c r="B21" s="5" t="s">
        <v>84</v>
      </c>
      <c r="C21" s="6" t="s">
        <v>14</v>
      </c>
      <c r="D21" s="7" t="s">
        <v>15</v>
      </c>
      <c r="E21" s="10" t="s">
        <v>16</v>
      </c>
      <c r="F21" s="8">
        <v>483.1</v>
      </c>
      <c r="G21" s="8"/>
      <c r="H21" s="8">
        <f t="shared" si="0"/>
        <v>500.00000000000023</v>
      </c>
      <c r="I21" s="6"/>
    </row>
    <row r="22" spans="1:11" s="9" customFormat="1" ht="17.25" customHeight="1" x14ac:dyDescent="0.25">
      <c r="A22" s="5">
        <v>43155</v>
      </c>
      <c r="B22" s="5" t="s">
        <v>67</v>
      </c>
      <c r="C22" s="6" t="s">
        <v>82</v>
      </c>
      <c r="D22" s="7" t="s">
        <v>83</v>
      </c>
      <c r="E22" s="10" t="s">
        <v>16</v>
      </c>
      <c r="F22" s="8"/>
      <c r="G22" s="8">
        <v>35.700000000000003</v>
      </c>
      <c r="H22" s="8">
        <f t="shared" si="0"/>
        <v>464.30000000000024</v>
      </c>
      <c r="I22" s="6"/>
    </row>
    <row r="23" spans="1:11" s="9" customFormat="1" ht="29.25" customHeight="1" x14ac:dyDescent="0.25">
      <c r="A23" s="5">
        <v>43158</v>
      </c>
      <c r="B23" s="5" t="s">
        <v>85</v>
      </c>
      <c r="C23" s="10" t="s">
        <v>86</v>
      </c>
      <c r="D23" s="22" t="s">
        <v>83</v>
      </c>
      <c r="E23" s="10" t="s">
        <v>16</v>
      </c>
      <c r="F23" s="8"/>
      <c r="G23" s="8">
        <v>146.5</v>
      </c>
      <c r="H23" s="8">
        <f t="shared" si="0"/>
        <v>317.80000000000024</v>
      </c>
      <c r="I23" s="6"/>
    </row>
    <row r="24" spans="1:11" s="9" customFormat="1" ht="18.75" customHeight="1" x14ac:dyDescent="0.25">
      <c r="A24" s="5">
        <v>43158</v>
      </c>
      <c r="B24" s="5" t="s">
        <v>87</v>
      </c>
      <c r="C24" s="6" t="s">
        <v>26</v>
      </c>
      <c r="D24" s="7" t="s">
        <v>23</v>
      </c>
      <c r="E24" s="10" t="s">
        <v>25</v>
      </c>
      <c r="F24" s="8"/>
      <c r="G24" s="8">
        <v>50</v>
      </c>
      <c r="H24" s="8">
        <f t="shared" si="0"/>
        <v>267.80000000000024</v>
      </c>
      <c r="I24" s="12"/>
    </row>
    <row r="25" spans="1:11" s="9" customFormat="1" ht="17.25" customHeight="1" x14ac:dyDescent="0.25">
      <c r="A25" s="5">
        <v>43159</v>
      </c>
      <c r="B25" s="5" t="s">
        <v>88</v>
      </c>
      <c r="C25" s="6" t="s">
        <v>89</v>
      </c>
      <c r="D25" s="7" t="s">
        <v>15</v>
      </c>
      <c r="E25" s="10" t="s">
        <v>90</v>
      </c>
      <c r="F25" s="8"/>
      <c r="G25" s="8">
        <v>43.65</v>
      </c>
      <c r="H25" s="8">
        <f t="shared" si="0"/>
        <v>224.15000000000023</v>
      </c>
      <c r="I25" s="12"/>
    </row>
    <row r="26" spans="1:11" s="9" customFormat="1" ht="19.5" customHeight="1" x14ac:dyDescent="0.25">
      <c r="A26" s="5">
        <v>43159</v>
      </c>
      <c r="B26" s="5" t="s">
        <v>91</v>
      </c>
      <c r="C26" s="6" t="s">
        <v>86</v>
      </c>
      <c r="D26" s="7" t="s">
        <v>23</v>
      </c>
      <c r="E26" s="10" t="s">
        <v>16</v>
      </c>
      <c r="F26" s="8"/>
      <c r="G26" s="8">
        <v>80</v>
      </c>
      <c r="H26" s="8">
        <f t="shared" si="0"/>
        <v>144.15000000000023</v>
      </c>
      <c r="I26" s="6"/>
    </row>
    <row r="27" spans="1:11" s="9" customFormat="1" ht="15.75" customHeight="1" x14ac:dyDescent="0.25">
      <c r="A27" s="5"/>
      <c r="B27" s="5"/>
      <c r="C27" s="6"/>
      <c r="D27" s="7"/>
      <c r="E27" s="10"/>
      <c r="F27" s="8"/>
      <c r="G27" s="8"/>
      <c r="H27" s="8"/>
      <c r="I27" s="12"/>
    </row>
    <row r="28" spans="1:11" s="9" customFormat="1" ht="16.5" customHeight="1" x14ac:dyDescent="0.25">
      <c r="A28" s="5"/>
      <c r="B28" s="5"/>
      <c r="C28" s="6"/>
      <c r="D28" s="7"/>
      <c r="E28" s="10"/>
      <c r="F28" s="8"/>
      <c r="G28" s="8"/>
      <c r="H28" s="8"/>
      <c r="I28" s="6"/>
    </row>
    <row r="29" spans="1:11" s="9" customFormat="1" ht="16.5" customHeight="1" x14ac:dyDescent="0.25">
      <c r="A29" s="5"/>
      <c r="B29" s="5"/>
      <c r="C29" s="6"/>
      <c r="D29" s="7"/>
      <c r="E29" s="6"/>
      <c r="F29" s="8"/>
      <c r="G29" s="8"/>
      <c r="H29" s="13"/>
      <c r="I29" s="6"/>
    </row>
    <row r="30" spans="1:11" s="18" customFormat="1" ht="16.5" customHeight="1" thickBot="1" x14ac:dyDescent="0.3">
      <c r="A30" s="14"/>
      <c r="B30" s="14"/>
      <c r="C30" s="15"/>
      <c r="D30" s="16"/>
      <c r="E30" s="15" t="s">
        <v>17</v>
      </c>
      <c r="F30" s="17"/>
      <c r="G30" s="17">
        <f>SUM(G9:G28)</f>
        <v>838.95</v>
      </c>
      <c r="H30" s="15"/>
      <c r="I30" s="15"/>
    </row>
    <row r="31" spans="1:11" s="19" customFormat="1" ht="12.75" x14ac:dyDescent="0.2"/>
    <row r="32" spans="1:11" x14ac:dyDescent="0.2">
      <c r="G32" s="20"/>
    </row>
    <row r="33" spans="1:3" x14ac:dyDescent="0.2">
      <c r="A33" s="19" t="s">
        <v>18</v>
      </c>
    </row>
    <row r="34" spans="1:3" x14ac:dyDescent="0.2">
      <c r="C34" s="21"/>
    </row>
  </sheetData>
  <mergeCells count="4">
    <mergeCell ref="A1:I1"/>
    <mergeCell ref="A2:I2"/>
    <mergeCell ref="A3:I3"/>
    <mergeCell ref="A4:I4"/>
  </mergeCells>
  <pageMargins left="0.70866141732283472" right="0.70866141732283472" top="0.74803149606299213" bottom="0.74803149606299213" header="0.31496062992125984" footer="0.31496062992125984"/>
  <pageSetup paperSize="9" scale="74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1:K39"/>
  <sheetViews>
    <sheetView topLeftCell="A22" workbookViewId="0">
      <selection activeCell="F15" sqref="F15"/>
    </sheetView>
  </sheetViews>
  <sheetFormatPr defaultRowHeight="14.25" x14ac:dyDescent="0.2"/>
  <cols>
    <col min="1" max="2" width="13.7109375" style="1" customWidth="1"/>
    <col min="3" max="3" width="34.140625" style="1" customWidth="1"/>
    <col min="4" max="4" width="16" style="1" customWidth="1"/>
    <col min="5" max="5" width="29.85546875" style="1" customWidth="1"/>
    <col min="6" max="6" width="12.140625" style="1" customWidth="1"/>
    <col min="7" max="7" width="12.42578125" style="1" customWidth="1"/>
    <col min="8" max="8" width="18" style="1" customWidth="1"/>
    <col min="9" max="9" width="25.85546875" style="1" customWidth="1"/>
    <col min="10" max="16384" width="9.140625" style="1"/>
  </cols>
  <sheetData>
    <row r="1" spans="1:11" ht="15" x14ac:dyDescent="0.25">
      <c r="A1" s="25" t="s">
        <v>0</v>
      </c>
      <c r="B1" s="25"/>
      <c r="C1" s="25"/>
      <c r="D1" s="25"/>
      <c r="E1" s="25"/>
      <c r="F1" s="25"/>
      <c r="G1" s="25"/>
      <c r="H1" s="25"/>
      <c r="I1" s="25"/>
    </row>
    <row r="2" spans="1:11" ht="15" x14ac:dyDescent="0.25">
      <c r="A2" s="25" t="s">
        <v>1</v>
      </c>
      <c r="B2" s="25"/>
      <c r="C2" s="25"/>
      <c r="D2" s="25"/>
      <c r="E2" s="25"/>
      <c r="F2" s="25"/>
      <c r="G2" s="25"/>
      <c r="H2" s="25"/>
      <c r="I2" s="25"/>
    </row>
    <row r="3" spans="1:11" ht="15" x14ac:dyDescent="0.25">
      <c r="A3" s="25" t="s">
        <v>2</v>
      </c>
      <c r="B3" s="25"/>
      <c r="C3" s="25"/>
      <c r="D3" s="25"/>
      <c r="E3" s="25"/>
      <c r="F3" s="25"/>
      <c r="G3" s="25"/>
      <c r="H3" s="25"/>
      <c r="I3" s="25"/>
    </row>
    <row r="4" spans="1:11" ht="15" x14ac:dyDescent="0.25">
      <c r="A4" s="25" t="s">
        <v>3</v>
      </c>
      <c r="B4" s="25"/>
      <c r="C4" s="25"/>
      <c r="D4" s="25"/>
      <c r="E4" s="25"/>
      <c r="F4" s="25"/>
      <c r="G4" s="25"/>
      <c r="H4" s="25"/>
      <c r="I4" s="25"/>
    </row>
    <row r="6" spans="1:11" ht="15" x14ac:dyDescent="0.25">
      <c r="A6" s="2" t="s">
        <v>92</v>
      </c>
      <c r="B6" s="2"/>
    </row>
    <row r="8" spans="1:11" s="4" customFormat="1" ht="22.5" customHeight="1" x14ac:dyDescent="0.25">
      <c r="A8" s="3" t="s">
        <v>4</v>
      </c>
      <c r="B8" s="3" t="s">
        <v>5</v>
      </c>
      <c r="C8" s="3" t="s">
        <v>6</v>
      </c>
      <c r="D8" s="3" t="s">
        <v>7</v>
      </c>
      <c r="E8" s="3" t="s">
        <v>8</v>
      </c>
      <c r="F8" s="3" t="s">
        <v>9</v>
      </c>
      <c r="G8" s="3" t="s">
        <v>10</v>
      </c>
      <c r="H8" s="3" t="s">
        <v>11</v>
      </c>
      <c r="I8" s="3" t="s">
        <v>12</v>
      </c>
    </row>
    <row r="9" spans="1:11" s="9" customFormat="1" ht="17.25" customHeight="1" x14ac:dyDescent="0.25">
      <c r="A9" s="5"/>
      <c r="B9" s="5"/>
      <c r="C9" s="6" t="s">
        <v>13</v>
      </c>
      <c r="D9" s="7"/>
      <c r="E9" s="6"/>
      <c r="F9" s="8"/>
      <c r="G9" s="8"/>
      <c r="H9" s="8">
        <f>'Feb''18'!H26</f>
        <v>144.15000000000023</v>
      </c>
      <c r="I9" s="6"/>
    </row>
    <row r="10" spans="1:11" s="9" customFormat="1" ht="18" customHeight="1" x14ac:dyDescent="0.25">
      <c r="A10" s="5">
        <v>43160</v>
      </c>
      <c r="B10" s="5" t="s">
        <v>93</v>
      </c>
      <c r="C10" s="6" t="s">
        <v>14</v>
      </c>
      <c r="D10" s="7" t="s">
        <v>15</v>
      </c>
      <c r="E10" s="10" t="s">
        <v>16</v>
      </c>
      <c r="F10" s="8">
        <v>355.84999999999997</v>
      </c>
      <c r="G10" s="8"/>
      <c r="H10" s="8">
        <f>H9+F10-G10</f>
        <v>500.00000000000023</v>
      </c>
      <c r="I10" s="6"/>
    </row>
    <row r="11" spans="1:11" s="9" customFormat="1" ht="17.25" customHeight="1" x14ac:dyDescent="0.25">
      <c r="A11" s="5">
        <v>43161</v>
      </c>
      <c r="B11" s="5" t="s">
        <v>94</v>
      </c>
      <c r="C11" s="6" t="s">
        <v>26</v>
      </c>
      <c r="D11" s="7" t="s">
        <v>23</v>
      </c>
      <c r="E11" s="10" t="s">
        <v>25</v>
      </c>
      <c r="F11" s="8"/>
      <c r="G11" s="8">
        <v>50</v>
      </c>
      <c r="H11" s="8">
        <f t="shared" ref="H11:H27" si="0">H10+F11-G11</f>
        <v>450.00000000000023</v>
      </c>
      <c r="I11" s="6"/>
      <c r="K11" s="11"/>
    </row>
    <row r="12" spans="1:11" s="9" customFormat="1" ht="17.25" customHeight="1" x14ac:dyDescent="0.25">
      <c r="A12" s="5">
        <v>43164</v>
      </c>
      <c r="B12" s="5" t="s">
        <v>95</v>
      </c>
      <c r="C12" s="6" t="s">
        <v>26</v>
      </c>
      <c r="D12" s="7" t="s">
        <v>23</v>
      </c>
      <c r="E12" s="10" t="s">
        <v>25</v>
      </c>
      <c r="F12" s="8"/>
      <c r="G12" s="8">
        <v>50</v>
      </c>
      <c r="H12" s="8">
        <f t="shared" si="0"/>
        <v>400.00000000000023</v>
      </c>
      <c r="I12" s="6"/>
      <c r="K12" s="11"/>
    </row>
    <row r="13" spans="1:11" s="9" customFormat="1" ht="18.75" customHeight="1" x14ac:dyDescent="0.25">
      <c r="A13" s="5">
        <v>43167</v>
      </c>
      <c r="B13" s="5" t="s">
        <v>96</v>
      </c>
      <c r="C13" s="6" t="s">
        <v>26</v>
      </c>
      <c r="D13" s="7" t="s">
        <v>23</v>
      </c>
      <c r="E13" s="10" t="s">
        <v>25</v>
      </c>
      <c r="F13" s="8"/>
      <c r="G13" s="8">
        <v>50</v>
      </c>
      <c r="H13" s="8">
        <f t="shared" si="0"/>
        <v>350.00000000000023</v>
      </c>
      <c r="I13" s="6"/>
      <c r="K13" s="11"/>
    </row>
    <row r="14" spans="1:11" s="9" customFormat="1" ht="17.25" customHeight="1" x14ac:dyDescent="0.25">
      <c r="A14" s="5">
        <v>43170</v>
      </c>
      <c r="B14" s="5" t="s">
        <v>97</v>
      </c>
      <c r="C14" s="6" t="s">
        <v>26</v>
      </c>
      <c r="D14" s="7" t="s">
        <v>23</v>
      </c>
      <c r="E14" s="10" t="s">
        <v>25</v>
      </c>
      <c r="F14" s="8"/>
      <c r="G14" s="8">
        <v>50</v>
      </c>
      <c r="H14" s="8">
        <f t="shared" si="0"/>
        <v>300.00000000000023</v>
      </c>
      <c r="I14" s="6"/>
      <c r="K14" s="11"/>
    </row>
    <row r="15" spans="1:11" s="9" customFormat="1" ht="17.25" customHeight="1" x14ac:dyDescent="0.25">
      <c r="A15" s="5">
        <v>43171</v>
      </c>
      <c r="B15" s="5" t="s">
        <v>98</v>
      </c>
      <c r="C15" s="6" t="s">
        <v>105</v>
      </c>
      <c r="D15" s="7" t="s">
        <v>23</v>
      </c>
      <c r="E15" s="10" t="s">
        <v>106</v>
      </c>
      <c r="F15" s="8"/>
      <c r="G15" s="8">
        <v>28.6</v>
      </c>
      <c r="H15" s="8">
        <f t="shared" si="0"/>
        <v>271.4000000000002</v>
      </c>
      <c r="I15" s="6"/>
      <c r="K15" s="11"/>
    </row>
    <row r="16" spans="1:11" s="9" customFormat="1" ht="17.25" customHeight="1" x14ac:dyDescent="0.25">
      <c r="A16" s="5">
        <v>43172</v>
      </c>
      <c r="B16" s="5" t="s">
        <v>99</v>
      </c>
      <c r="C16" s="6" t="s">
        <v>109</v>
      </c>
      <c r="D16" s="7" t="s">
        <v>107</v>
      </c>
      <c r="E16" s="10" t="s">
        <v>108</v>
      </c>
      <c r="F16" s="8"/>
      <c r="G16" s="8">
        <v>56</v>
      </c>
      <c r="H16" s="8">
        <f t="shared" si="0"/>
        <v>215.4000000000002</v>
      </c>
      <c r="I16" s="6"/>
      <c r="K16" s="11"/>
    </row>
    <row r="17" spans="1:11" s="9" customFormat="1" ht="18.75" customHeight="1" x14ac:dyDescent="0.25">
      <c r="A17" s="5">
        <v>43173</v>
      </c>
      <c r="B17" s="5" t="s">
        <v>100</v>
      </c>
      <c r="C17" s="6" t="s">
        <v>26</v>
      </c>
      <c r="D17" s="7" t="s">
        <v>23</v>
      </c>
      <c r="E17" s="10" t="s">
        <v>25</v>
      </c>
      <c r="F17" s="8"/>
      <c r="G17" s="8">
        <v>50</v>
      </c>
      <c r="H17" s="8">
        <f t="shared" si="0"/>
        <v>165.4000000000002</v>
      </c>
      <c r="I17" s="6"/>
      <c r="K17" s="11"/>
    </row>
    <row r="18" spans="1:11" s="9" customFormat="1" ht="17.25" customHeight="1" x14ac:dyDescent="0.25">
      <c r="A18" s="5">
        <v>43174</v>
      </c>
      <c r="B18" s="5" t="s">
        <v>101</v>
      </c>
      <c r="C18" s="6" t="s">
        <v>26</v>
      </c>
      <c r="D18" s="7" t="s">
        <v>23</v>
      </c>
      <c r="E18" s="10" t="s">
        <v>25</v>
      </c>
      <c r="F18" s="8"/>
      <c r="G18" s="8">
        <v>50</v>
      </c>
      <c r="H18" s="8">
        <f t="shared" si="0"/>
        <v>115.4000000000002</v>
      </c>
      <c r="I18" s="6"/>
    </row>
    <row r="19" spans="1:11" s="9" customFormat="1" ht="18.75" customHeight="1" x14ac:dyDescent="0.25">
      <c r="A19" s="5">
        <v>43174</v>
      </c>
      <c r="B19" s="5" t="s">
        <v>102</v>
      </c>
      <c r="C19" s="6" t="s">
        <v>110</v>
      </c>
      <c r="D19" s="7" t="s">
        <v>23</v>
      </c>
      <c r="E19" s="10" t="s">
        <v>25</v>
      </c>
      <c r="F19" s="8"/>
      <c r="G19" s="8">
        <v>50</v>
      </c>
      <c r="H19" s="8">
        <f t="shared" si="0"/>
        <v>65.400000000000205</v>
      </c>
      <c r="I19" s="6"/>
    </row>
    <row r="20" spans="1:11" s="9" customFormat="1" ht="16.5" customHeight="1" x14ac:dyDescent="0.25">
      <c r="A20" s="5">
        <v>43178</v>
      </c>
      <c r="B20" s="5" t="s">
        <v>103</v>
      </c>
      <c r="C20" s="6" t="s">
        <v>26</v>
      </c>
      <c r="D20" s="7" t="s">
        <v>23</v>
      </c>
      <c r="E20" s="10" t="s">
        <v>25</v>
      </c>
      <c r="F20" s="8"/>
      <c r="G20" s="8">
        <v>50</v>
      </c>
      <c r="H20" s="8">
        <f t="shared" si="0"/>
        <v>15.400000000000205</v>
      </c>
      <c r="I20" s="6"/>
    </row>
    <row r="21" spans="1:11" s="9" customFormat="1" ht="18" customHeight="1" x14ac:dyDescent="0.25">
      <c r="A21" s="5">
        <v>43178</v>
      </c>
      <c r="B21" s="5" t="s">
        <v>104</v>
      </c>
      <c r="C21" s="6" t="s">
        <v>111</v>
      </c>
      <c r="D21" s="7" t="s">
        <v>23</v>
      </c>
      <c r="E21" s="10" t="s">
        <v>16</v>
      </c>
      <c r="F21" s="8"/>
      <c r="G21" s="8">
        <v>7.9</v>
      </c>
      <c r="H21" s="8">
        <f t="shared" si="0"/>
        <v>7.5000000000002043</v>
      </c>
      <c r="I21" s="6"/>
    </row>
    <row r="22" spans="1:11" s="9" customFormat="1" ht="17.25" customHeight="1" x14ac:dyDescent="0.25">
      <c r="A22" s="5">
        <v>43178</v>
      </c>
      <c r="B22" s="5" t="s">
        <v>112</v>
      </c>
      <c r="C22" s="6" t="s">
        <v>122</v>
      </c>
      <c r="D22" s="7" t="s">
        <v>15</v>
      </c>
      <c r="E22" s="10" t="s">
        <v>16</v>
      </c>
      <c r="F22" s="8">
        <v>250</v>
      </c>
      <c r="G22" s="8">
        <v>15.75</v>
      </c>
      <c r="H22" s="8">
        <f t="shared" si="0"/>
        <v>241.75000000000023</v>
      </c>
      <c r="I22" s="6"/>
    </row>
    <row r="23" spans="1:11" s="9" customFormat="1" ht="17.25" customHeight="1" x14ac:dyDescent="0.25">
      <c r="A23" s="5">
        <v>43179</v>
      </c>
      <c r="B23" s="5" t="s">
        <v>127</v>
      </c>
      <c r="C23" s="6" t="s">
        <v>128</v>
      </c>
      <c r="D23" s="7" t="s">
        <v>124</v>
      </c>
      <c r="E23" s="10" t="s">
        <v>40</v>
      </c>
      <c r="F23" s="8"/>
      <c r="G23" s="8">
        <v>40.700000000000003</v>
      </c>
      <c r="H23" s="8">
        <f t="shared" si="0"/>
        <v>201.05000000000024</v>
      </c>
      <c r="I23" s="6"/>
    </row>
    <row r="24" spans="1:11" s="9" customFormat="1" ht="18.75" customHeight="1" x14ac:dyDescent="0.25">
      <c r="A24" s="5">
        <v>43180</v>
      </c>
      <c r="B24" s="5" t="s">
        <v>113</v>
      </c>
      <c r="C24" s="6" t="s">
        <v>26</v>
      </c>
      <c r="D24" s="7" t="s">
        <v>23</v>
      </c>
      <c r="E24" s="10" t="s">
        <v>25</v>
      </c>
      <c r="F24" s="8"/>
      <c r="G24" s="8">
        <v>50</v>
      </c>
      <c r="H24" s="8">
        <f t="shared" si="0"/>
        <v>151.05000000000024</v>
      </c>
      <c r="I24" s="6"/>
    </row>
    <row r="25" spans="1:11" s="9" customFormat="1" ht="18.75" customHeight="1" x14ac:dyDescent="0.25">
      <c r="A25" s="5">
        <v>43181</v>
      </c>
      <c r="B25" s="5" t="s">
        <v>114</v>
      </c>
      <c r="C25" s="6" t="s">
        <v>123</v>
      </c>
      <c r="D25" s="7" t="s">
        <v>124</v>
      </c>
      <c r="E25" s="10" t="s">
        <v>125</v>
      </c>
      <c r="F25" s="8"/>
      <c r="G25" s="8">
        <v>10.4</v>
      </c>
      <c r="H25" s="8">
        <f t="shared" si="0"/>
        <v>140.65000000000023</v>
      </c>
      <c r="I25" s="12"/>
    </row>
    <row r="26" spans="1:11" s="9" customFormat="1" ht="17.25" customHeight="1" x14ac:dyDescent="0.25">
      <c r="A26" s="5">
        <v>43182</v>
      </c>
      <c r="B26" s="5" t="s">
        <v>115</v>
      </c>
      <c r="C26" s="6" t="s">
        <v>26</v>
      </c>
      <c r="D26" s="7" t="s">
        <v>23</v>
      </c>
      <c r="E26" s="10" t="s">
        <v>25</v>
      </c>
      <c r="F26" s="8"/>
      <c r="G26" s="8">
        <v>50</v>
      </c>
      <c r="H26" s="8">
        <f t="shared" si="0"/>
        <v>90.650000000000233</v>
      </c>
      <c r="I26" s="12"/>
    </row>
    <row r="27" spans="1:11" s="9" customFormat="1" ht="17.25" customHeight="1" x14ac:dyDescent="0.25">
      <c r="A27" s="5">
        <v>43188</v>
      </c>
      <c r="B27" s="5" t="s">
        <v>116</v>
      </c>
      <c r="C27" s="6" t="s">
        <v>126</v>
      </c>
      <c r="D27" s="7" t="s">
        <v>55</v>
      </c>
      <c r="E27" s="10" t="s">
        <v>16</v>
      </c>
      <c r="F27" s="8"/>
      <c r="G27" s="8">
        <v>12.2</v>
      </c>
      <c r="H27" s="8">
        <f t="shared" si="0"/>
        <v>78.45000000000023</v>
      </c>
      <c r="I27" s="12"/>
    </row>
    <row r="28" spans="1:11" s="9" customFormat="1" ht="17.25" customHeight="1" x14ac:dyDescent="0.25">
      <c r="A28" s="5"/>
      <c r="B28" s="5"/>
      <c r="C28" s="6"/>
      <c r="D28" s="7"/>
      <c r="E28" s="10"/>
      <c r="F28" s="8"/>
      <c r="G28" s="8"/>
      <c r="H28" s="8"/>
      <c r="I28" s="12"/>
    </row>
    <row r="29" spans="1:11" s="9" customFormat="1" ht="17.25" customHeight="1" x14ac:dyDescent="0.25">
      <c r="A29" s="5"/>
      <c r="B29" s="5"/>
      <c r="C29" s="6"/>
      <c r="D29" s="7"/>
      <c r="E29" s="10"/>
      <c r="F29" s="8"/>
      <c r="G29" s="8"/>
      <c r="H29" s="8"/>
      <c r="I29" s="12"/>
    </row>
    <row r="30" spans="1:11" s="9" customFormat="1" ht="17.25" customHeight="1" x14ac:dyDescent="0.25">
      <c r="A30" s="5"/>
      <c r="B30" s="5"/>
      <c r="C30" s="6"/>
      <c r="D30" s="7"/>
      <c r="E30" s="10"/>
      <c r="F30" s="8"/>
      <c r="G30" s="8"/>
      <c r="H30" s="8"/>
      <c r="I30" s="12"/>
    </row>
    <row r="31" spans="1:11" s="9" customFormat="1" ht="19.5" customHeight="1" x14ac:dyDescent="0.25">
      <c r="A31" s="5"/>
      <c r="B31" s="5"/>
      <c r="C31" s="6"/>
      <c r="D31" s="7"/>
      <c r="E31" s="10"/>
      <c r="F31" s="8"/>
      <c r="G31" s="8"/>
      <c r="H31" s="8"/>
      <c r="I31" s="6"/>
    </row>
    <row r="32" spans="1:11" s="9" customFormat="1" ht="15.75" customHeight="1" x14ac:dyDescent="0.25">
      <c r="A32" s="5"/>
      <c r="B32" s="5"/>
      <c r="C32" s="6"/>
      <c r="D32" s="7"/>
      <c r="E32" s="10"/>
      <c r="F32" s="8"/>
      <c r="G32" s="8"/>
      <c r="H32" s="8"/>
      <c r="I32" s="12"/>
    </row>
    <row r="33" spans="1:9" s="9" customFormat="1" ht="16.5" customHeight="1" x14ac:dyDescent="0.25">
      <c r="A33" s="5"/>
      <c r="B33" s="5"/>
      <c r="C33" s="6"/>
      <c r="D33" s="7"/>
      <c r="E33" s="10"/>
      <c r="F33" s="8"/>
      <c r="G33" s="8"/>
      <c r="H33" s="8"/>
      <c r="I33" s="6"/>
    </row>
    <row r="34" spans="1:9" s="9" customFormat="1" ht="16.5" customHeight="1" x14ac:dyDescent="0.25">
      <c r="A34" s="5"/>
      <c r="B34" s="5"/>
      <c r="C34" s="6"/>
      <c r="D34" s="7"/>
      <c r="E34" s="6"/>
      <c r="F34" s="8"/>
      <c r="G34" s="8"/>
      <c r="H34" s="13"/>
      <c r="I34" s="6"/>
    </row>
    <row r="35" spans="1:9" s="18" customFormat="1" ht="16.5" customHeight="1" thickBot="1" x14ac:dyDescent="0.3">
      <c r="A35" s="14"/>
      <c r="B35" s="14"/>
      <c r="C35" s="15"/>
      <c r="D35" s="16"/>
      <c r="E35" s="15" t="s">
        <v>17</v>
      </c>
      <c r="F35" s="17"/>
      <c r="G35" s="17">
        <f>SUM(G9:G33)</f>
        <v>671.55000000000007</v>
      </c>
      <c r="H35" s="15"/>
      <c r="I35" s="15"/>
    </row>
    <row r="36" spans="1:9" s="19" customFormat="1" ht="12.75" x14ac:dyDescent="0.2"/>
    <row r="37" spans="1:9" x14ac:dyDescent="0.2">
      <c r="G37" s="20"/>
    </row>
    <row r="38" spans="1:9" x14ac:dyDescent="0.2">
      <c r="A38" s="19" t="s">
        <v>18</v>
      </c>
    </row>
    <row r="39" spans="1:9" x14ac:dyDescent="0.2">
      <c r="C39" s="21"/>
    </row>
  </sheetData>
  <mergeCells count="4">
    <mergeCell ref="A1:I1"/>
    <mergeCell ref="A2:I2"/>
    <mergeCell ref="A3:I3"/>
    <mergeCell ref="A4:I4"/>
  </mergeCells>
  <pageMargins left="0.70866141732283472" right="0.70866141732283472" top="0.74803149606299213" bottom="0.74803149606299213" header="0.31496062992125984" footer="0.31496062992125984"/>
  <pageSetup paperSize="9" scale="74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F91A3C-B1A4-4AAA-ADD1-719CBB24B9F0}">
  <sheetPr codeName="Sheet4">
    <pageSetUpPr fitToPage="1"/>
  </sheetPr>
  <dimension ref="A1:K39"/>
  <sheetViews>
    <sheetView topLeftCell="A19" workbookViewId="0">
      <selection activeCell="C12" sqref="C12:E12"/>
    </sheetView>
  </sheetViews>
  <sheetFormatPr defaultRowHeight="14.25" x14ac:dyDescent="0.2"/>
  <cols>
    <col min="1" max="2" width="13.7109375" style="1" customWidth="1"/>
    <col min="3" max="3" width="34.140625" style="1" customWidth="1"/>
    <col min="4" max="4" width="16" style="1" customWidth="1"/>
    <col min="5" max="5" width="29.85546875" style="1" customWidth="1"/>
    <col min="6" max="6" width="12.140625" style="1" customWidth="1"/>
    <col min="7" max="7" width="12.42578125" style="1" customWidth="1"/>
    <col min="8" max="8" width="18" style="1" customWidth="1"/>
    <col min="9" max="9" width="25.85546875" style="1" customWidth="1"/>
    <col min="10" max="16384" width="9.140625" style="1"/>
  </cols>
  <sheetData>
    <row r="1" spans="1:11" ht="15" x14ac:dyDescent="0.25">
      <c r="A1" s="25" t="s">
        <v>0</v>
      </c>
      <c r="B1" s="25"/>
      <c r="C1" s="25"/>
      <c r="D1" s="25"/>
      <c r="E1" s="25"/>
      <c r="F1" s="25"/>
      <c r="G1" s="25"/>
      <c r="H1" s="25"/>
      <c r="I1" s="25"/>
    </row>
    <row r="2" spans="1:11" ht="15" x14ac:dyDescent="0.25">
      <c r="A2" s="25" t="s">
        <v>1</v>
      </c>
      <c r="B2" s="25"/>
      <c r="C2" s="25"/>
      <c r="D2" s="25"/>
      <c r="E2" s="25"/>
      <c r="F2" s="25"/>
      <c r="G2" s="25"/>
      <c r="H2" s="25"/>
      <c r="I2" s="25"/>
    </row>
    <row r="3" spans="1:11" ht="15" x14ac:dyDescent="0.25">
      <c r="A3" s="25" t="s">
        <v>2</v>
      </c>
      <c r="B3" s="25"/>
      <c r="C3" s="25"/>
      <c r="D3" s="25"/>
      <c r="E3" s="25"/>
      <c r="F3" s="25"/>
      <c r="G3" s="25"/>
      <c r="H3" s="25"/>
      <c r="I3" s="25"/>
    </row>
    <row r="4" spans="1:11" ht="15" x14ac:dyDescent="0.25">
      <c r="A4" s="25" t="s">
        <v>3</v>
      </c>
      <c r="B4" s="25"/>
      <c r="C4" s="25"/>
      <c r="D4" s="25"/>
      <c r="E4" s="25"/>
      <c r="F4" s="25"/>
      <c r="G4" s="25"/>
      <c r="H4" s="25"/>
      <c r="I4" s="25"/>
    </row>
    <row r="6" spans="1:11" ht="15" x14ac:dyDescent="0.25">
      <c r="A6" s="2" t="s">
        <v>147</v>
      </c>
      <c r="B6" s="2"/>
    </row>
    <row r="8" spans="1:11" s="4" customFormat="1" ht="22.5" customHeight="1" x14ac:dyDescent="0.25">
      <c r="A8" s="3" t="s">
        <v>4</v>
      </c>
      <c r="B8" s="3" t="s">
        <v>5</v>
      </c>
      <c r="C8" s="3" t="s">
        <v>6</v>
      </c>
      <c r="D8" s="3" t="s">
        <v>7</v>
      </c>
      <c r="E8" s="3" t="s">
        <v>8</v>
      </c>
      <c r="F8" s="3" t="s">
        <v>9</v>
      </c>
      <c r="G8" s="3" t="s">
        <v>10</v>
      </c>
      <c r="H8" s="3" t="s">
        <v>11</v>
      </c>
      <c r="I8" s="3" t="s">
        <v>12</v>
      </c>
    </row>
    <row r="9" spans="1:11" s="9" customFormat="1" ht="17.25" customHeight="1" x14ac:dyDescent="0.25">
      <c r="A9" s="5"/>
      <c r="B9" s="5"/>
      <c r="C9" s="6" t="s">
        <v>13</v>
      </c>
      <c r="D9" s="7"/>
      <c r="E9" s="6"/>
      <c r="F9" s="8"/>
      <c r="G9" s="8"/>
      <c r="H9" s="8">
        <f>'Mar''18'!H27</f>
        <v>78.45000000000023</v>
      </c>
      <c r="I9" s="6"/>
    </row>
    <row r="10" spans="1:11" s="9" customFormat="1" ht="18" customHeight="1" x14ac:dyDescent="0.25">
      <c r="A10" s="5">
        <v>43191</v>
      </c>
      <c r="B10" s="5" t="s">
        <v>129</v>
      </c>
      <c r="C10" s="6" t="s">
        <v>14</v>
      </c>
      <c r="D10" s="7" t="s">
        <v>15</v>
      </c>
      <c r="E10" s="10" t="s">
        <v>16</v>
      </c>
      <c r="F10" s="8">
        <v>421.55</v>
      </c>
      <c r="G10" s="8"/>
      <c r="H10" s="8">
        <f>H9+F10-G10</f>
        <v>500.00000000000023</v>
      </c>
      <c r="I10" s="6"/>
    </row>
    <row r="11" spans="1:11" s="9" customFormat="1" ht="17.25" customHeight="1" x14ac:dyDescent="0.25">
      <c r="A11" s="5">
        <v>43192</v>
      </c>
      <c r="B11" s="5" t="s">
        <v>117</v>
      </c>
      <c r="C11" s="6" t="s">
        <v>26</v>
      </c>
      <c r="D11" s="7" t="s">
        <v>23</v>
      </c>
      <c r="E11" s="10" t="s">
        <v>25</v>
      </c>
      <c r="F11" s="8"/>
      <c r="G11" s="8">
        <v>50</v>
      </c>
      <c r="H11" s="8">
        <f t="shared" ref="H11:H22" si="0">H10+F11-G11</f>
        <v>450.00000000000023</v>
      </c>
      <c r="I11" s="6"/>
      <c r="K11" s="11"/>
    </row>
    <row r="12" spans="1:11" s="9" customFormat="1" ht="17.25" customHeight="1" x14ac:dyDescent="0.25">
      <c r="A12" s="5">
        <v>43194</v>
      </c>
      <c r="B12" s="5" t="s">
        <v>118</v>
      </c>
      <c r="C12" s="6" t="s">
        <v>26</v>
      </c>
      <c r="D12" s="7" t="s">
        <v>23</v>
      </c>
      <c r="E12" s="10" t="s">
        <v>25</v>
      </c>
      <c r="F12" s="8"/>
      <c r="G12" s="8">
        <v>50</v>
      </c>
      <c r="H12" s="8">
        <f t="shared" si="0"/>
        <v>400.00000000000023</v>
      </c>
      <c r="I12" s="6"/>
      <c r="K12" s="11"/>
    </row>
    <row r="13" spans="1:11" s="9" customFormat="1" ht="18.75" customHeight="1" x14ac:dyDescent="0.25">
      <c r="A13" s="5">
        <v>43200</v>
      </c>
      <c r="B13" s="5" t="s">
        <v>119</v>
      </c>
      <c r="C13" s="6" t="s">
        <v>136</v>
      </c>
      <c r="D13" s="7" t="s">
        <v>138</v>
      </c>
      <c r="E13" s="10" t="s">
        <v>137</v>
      </c>
      <c r="F13" s="8"/>
      <c r="G13" s="8">
        <v>2.65</v>
      </c>
      <c r="H13" s="8">
        <f t="shared" si="0"/>
        <v>397.35000000000025</v>
      </c>
      <c r="I13" s="6"/>
      <c r="K13" s="11"/>
    </row>
    <row r="14" spans="1:11" s="9" customFormat="1" ht="17.25" customHeight="1" x14ac:dyDescent="0.25">
      <c r="A14" s="5">
        <v>43201</v>
      </c>
      <c r="B14" s="5" t="s">
        <v>120</v>
      </c>
      <c r="C14" s="6" t="s">
        <v>139</v>
      </c>
      <c r="D14" s="7" t="s">
        <v>39</v>
      </c>
      <c r="E14" s="10" t="s">
        <v>16</v>
      </c>
      <c r="F14" s="8"/>
      <c r="G14" s="8">
        <v>8.5</v>
      </c>
      <c r="H14" s="8">
        <f t="shared" si="0"/>
        <v>388.85000000000025</v>
      </c>
      <c r="I14" s="6"/>
      <c r="K14" s="11"/>
    </row>
    <row r="15" spans="1:11" s="9" customFormat="1" ht="17.25" customHeight="1" x14ac:dyDescent="0.25">
      <c r="A15" s="5">
        <v>43201</v>
      </c>
      <c r="B15" s="5" t="s">
        <v>121</v>
      </c>
      <c r="C15" s="6" t="s">
        <v>140</v>
      </c>
      <c r="D15" s="7" t="s">
        <v>138</v>
      </c>
      <c r="E15" s="10" t="s">
        <v>137</v>
      </c>
      <c r="F15" s="8"/>
      <c r="G15" s="8">
        <v>7.95</v>
      </c>
      <c r="H15" s="8">
        <f t="shared" si="0"/>
        <v>380.90000000000026</v>
      </c>
      <c r="I15" s="6"/>
      <c r="K15" s="11"/>
    </row>
    <row r="16" spans="1:11" s="9" customFormat="1" ht="17.25" customHeight="1" x14ac:dyDescent="0.25">
      <c r="A16" s="5">
        <v>43206</v>
      </c>
      <c r="B16" s="5" t="s">
        <v>130</v>
      </c>
      <c r="C16" s="6" t="s">
        <v>141</v>
      </c>
      <c r="D16" s="7" t="s">
        <v>55</v>
      </c>
      <c r="E16" s="10" t="s">
        <v>16</v>
      </c>
      <c r="F16" s="8"/>
      <c r="G16" s="8">
        <v>14.3</v>
      </c>
      <c r="H16" s="8">
        <f t="shared" si="0"/>
        <v>366.60000000000025</v>
      </c>
      <c r="I16" s="6"/>
      <c r="K16" s="11"/>
    </row>
    <row r="17" spans="1:11" s="9" customFormat="1" ht="18.75" customHeight="1" x14ac:dyDescent="0.25">
      <c r="A17" s="5"/>
      <c r="B17" s="5"/>
      <c r="C17" s="6" t="s">
        <v>142</v>
      </c>
      <c r="D17" s="7" t="s">
        <v>55</v>
      </c>
      <c r="E17" s="10" t="s">
        <v>16</v>
      </c>
      <c r="F17" s="8"/>
      <c r="G17" s="8">
        <v>7</v>
      </c>
      <c r="H17" s="8">
        <f t="shared" si="0"/>
        <v>359.60000000000025</v>
      </c>
      <c r="I17" s="6"/>
      <c r="K17" s="11"/>
    </row>
    <row r="18" spans="1:11" s="9" customFormat="1" ht="17.25" customHeight="1" x14ac:dyDescent="0.25">
      <c r="A18" s="5">
        <v>43208</v>
      </c>
      <c r="B18" s="5" t="s">
        <v>131</v>
      </c>
      <c r="C18" s="6" t="s">
        <v>26</v>
      </c>
      <c r="D18" s="7" t="s">
        <v>23</v>
      </c>
      <c r="E18" s="10" t="s">
        <v>25</v>
      </c>
      <c r="F18" s="8"/>
      <c r="G18" s="8">
        <v>50</v>
      </c>
      <c r="H18" s="8">
        <f t="shared" si="0"/>
        <v>309.60000000000025</v>
      </c>
      <c r="I18" s="6"/>
    </row>
    <row r="19" spans="1:11" s="9" customFormat="1" ht="18.75" customHeight="1" x14ac:dyDescent="0.25">
      <c r="A19" s="5">
        <v>43214</v>
      </c>
      <c r="B19" s="5" t="s">
        <v>132</v>
      </c>
      <c r="C19" s="6" t="s">
        <v>143</v>
      </c>
      <c r="D19" s="7" t="s">
        <v>23</v>
      </c>
      <c r="E19" s="10" t="s">
        <v>144</v>
      </c>
      <c r="F19" s="8"/>
      <c r="G19" s="8">
        <v>40</v>
      </c>
      <c r="H19" s="8">
        <f t="shared" si="0"/>
        <v>269.60000000000025</v>
      </c>
      <c r="I19" s="6"/>
    </row>
    <row r="20" spans="1:11" s="9" customFormat="1" ht="16.5" customHeight="1" x14ac:dyDescent="0.25">
      <c r="A20" s="5">
        <v>43215</v>
      </c>
      <c r="B20" s="5" t="s">
        <v>133</v>
      </c>
      <c r="C20" s="6" t="s">
        <v>26</v>
      </c>
      <c r="D20" s="7" t="s">
        <v>23</v>
      </c>
      <c r="E20" s="10" t="s">
        <v>25</v>
      </c>
      <c r="F20" s="8"/>
      <c r="G20" s="8">
        <v>50</v>
      </c>
      <c r="H20" s="8">
        <f t="shared" si="0"/>
        <v>219.60000000000025</v>
      </c>
      <c r="I20" s="6"/>
    </row>
    <row r="21" spans="1:11" s="9" customFormat="1" ht="18" customHeight="1" x14ac:dyDescent="0.25">
      <c r="A21" s="5">
        <v>43216</v>
      </c>
      <c r="B21" s="5" t="s">
        <v>134</v>
      </c>
      <c r="C21" s="6" t="s">
        <v>145</v>
      </c>
      <c r="D21" s="7" t="s">
        <v>55</v>
      </c>
      <c r="E21" s="10" t="s">
        <v>16</v>
      </c>
      <c r="F21" s="8"/>
      <c r="G21" s="8">
        <v>48</v>
      </c>
      <c r="H21" s="8">
        <f t="shared" si="0"/>
        <v>171.60000000000025</v>
      </c>
      <c r="I21" s="6"/>
    </row>
    <row r="22" spans="1:11" s="9" customFormat="1" ht="17.25" customHeight="1" x14ac:dyDescent="0.25">
      <c r="A22" s="5">
        <v>43217</v>
      </c>
      <c r="B22" s="5" t="s">
        <v>135</v>
      </c>
      <c r="C22" s="6" t="s">
        <v>26</v>
      </c>
      <c r="D22" s="7" t="s">
        <v>23</v>
      </c>
      <c r="E22" s="10" t="s">
        <v>25</v>
      </c>
      <c r="F22" s="8"/>
      <c r="G22" s="8">
        <v>50</v>
      </c>
      <c r="H22" s="8">
        <f t="shared" si="0"/>
        <v>121.60000000000025</v>
      </c>
      <c r="I22" s="6"/>
    </row>
    <row r="23" spans="1:11" s="9" customFormat="1" ht="17.25" customHeight="1" x14ac:dyDescent="0.25">
      <c r="A23" s="5"/>
      <c r="B23" s="5"/>
      <c r="C23" s="6"/>
      <c r="D23" s="7"/>
      <c r="E23" s="10"/>
      <c r="F23" s="8"/>
      <c r="G23" s="8"/>
      <c r="H23" s="8"/>
      <c r="I23" s="6"/>
    </row>
    <row r="24" spans="1:11" s="9" customFormat="1" ht="18.75" customHeight="1" x14ac:dyDescent="0.25">
      <c r="A24" s="5"/>
      <c r="B24" s="5"/>
      <c r="C24" s="6"/>
      <c r="D24" s="7"/>
      <c r="E24" s="10"/>
      <c r="F24" s="8"/>
      <c r="G24" s="8"/>
      <c r="H24" s="8"/>
      <c r="I24" s="6"/>
    </row>
    <row r="25" spans="1:11" s="9" customFormat="1" ht="18.75" customHeight="1" x14ac:dyDescent="0.25">
      <c r="A25" s="5"/>
      <c r="B25" s="5"/>
      <c r="C25" s="6"/>
      <c r="D25" s="7"/>
      <c r="E25" s="10"/>
      <c r="F25" s="8"/>
      <c r="G25" s="8"/>
      <c r="H25" s="8"/>
      <c r="I25" s="12"/>
    </row>
    <row r="26" spans="1:11" s="9" customFormat="1" ht="17.25" customHeight="1" x14ac:dyDescent="0.25">
      <c r="A26" s="5"/>
      <c r="B26" s="5"/>
      <c r="C26" s="6"/>
      <c r="D26" s="7"/>
      <c r="E26" s="10"/>
      <c r="F26" s="8"/>
      <c r="G26" s="8"/>
      <c r="H26" s="8"/>
      <c r="I26" s="12"/>
    </row>
    <row r="27" spans="1:11" s="9" customFormat="1" ht="17.25" customHeight="1" x14ac:dyDescent="0.25">
      <c r="A27" s="5"/>
      <c r="B27" s="5"/>
      <c r="C27" s="6"/>
      <c r="D27" s="7"/>
      <c r="E27" s="10"/>
      <c r="F27" s="8"/>
      <c r="G27" s="8"/>
      <c r="H27" s="8"/>
      <c r="I27" s="12"/>
    </row>
    <row r="28" spans="1:11" s="9" customFormat="1" ht="17.25" customHeight="1" x14ac:dyDescent="0.25">
      <c r="A28" s="5"/>
      <c r="B28" s="5"/>
      <c r="C28" s="6"/>
      <c r="D28" s="7"/>
      <c r="E28" s="10"/>
      <c r="F28" s="8"/>
      <c r="G28" s="8"/>
      <c r="H28" s="8"/>
      <c r="I28" s="12"/>
    </row>
    <row r="29" spans="1:11" s="9" customFormat="1" ht="17.25" customHeight="1" x14ac:dyDescent="0.25">
      <c r="A29" s="5"/>
      <c r="B29" s="5"/>
      <c r="C29" s="6"/>
      <c r="D29" s="7"/>
      <c r="E29" s="10"/>
      <c r="F29" s="8"/>
      <c r="G29" s="8"/>
      <c r="H29" s="8"/>
      <c r="I29" s="12"/>
    </row>
    <row r="30" spans="1:11" s="9" customFormat="1" ht="17.25" customHeight="1" x14ac:dyDescent="0.25">
      <c r="A30" s="5"/>
      <c r="B30" s="5"/>
      <c r="C30" s="6"/>
      <c r="D30" s="7"/>
      <c r="E30" s="10"/>
      <c r="F30" s="8"/>
      <c r="G30" s="8"/>
      <c r="H30" s="8"/>
      <c r="I30" s="12"/>
    </row>
    <row r="31" spans="1:11" s="9" customFormat="1" ht="19.5" customHeight="1" x14ac:dyDescent="0.25">
      <c r="A31" s="5"/>
      <c r="B31" s="5"/>
      <c r="C31" s="6"/>
      <c r="D31" s="7"/>
      <c r="E31" s="10"/>
      <c r="F31" s="8"/>
      <c r="G31" s="8"/>
      <c r="H31" s="8"/>
      <c r="I31" s="6"/>
    </row>
    <row r="32" spans="1:11" s="9" customFormat="1" ht="15.75" customHeight="1" x14ac:dyDescent="0.25">
      <c r="A32" s="5"/>
      <c r="B32" s="5"/>
      <c r="C32" s="6"/>
      <c r="D32" s="7"/>
      <c r="E32" s="10"/>
      <c r="F32" s="8"/>
      <c r="G32" s="8"/>
      <c r="H32" s="8"/>
      <c r="I32" s="12"/>
    </row>
    <row r="33" spans="1:9" s="9" customFormat="1" ht="16.5" customHeight="1" x14ac:dyDescent="0.25">
      <c r="A33" s="5"/>
      <c r="B33" s="5"/>
      <c r="C33" s="6"/>
      <c r="D33" s="7"/>
      <c r="E33" s="10"/>
      <c r="F33" s="8"/>
      <c r="G33" s="8"/>
      <c r="H33" s="8"/>
      <c r="I33" s="6"/>
    </row>
    <row r="34" spans="1:9" s="9" customFormat="1" ht="16.5" customHeight="1" x14ac:dyDescent="0.25">
      <c r="A34" s="5"/>
      <c r="B34" s="5"/>
      <c r="C34" s="6"/>
      <c r="D34" s="7"/>
      <c r="E34" s="6"/>
      <c r="F34" s="8"/>
      <c r="G34" s="8"/>
      <c r="H34" s="13"/>
      <c r="I34" s="6"/>
    </row>
    <row r="35" spans="1:9" s="18" customFormat="1" ht="16.5" customHeight="1" thickBot="1" x14ac:dyDescent="0.3">
      <c r="A35" s="14"/>
      <c r="B35" s="14"/>
      <c r="C35" s="15"/>
      <c r="D35" s="16"/>
      <c r="E35" s="15" t="s">
        <v>17</v>
      </c>
      <c r="F35" s="17"/>
      <c r="G35" s="17">
        <f>SUM(G9:G33)</f>
        <v>378.4</v>
      </c>
      <c r="H35" s="15"/>
      <c r="I35" s="15"/>
    </row>
    <row r="36" spans="1:9" s="19" customFormat="1" ht="12.75" x14ac:dyDescent="0.2"/>
    <row r="37" spans="1:9" x14ac:dyDescent="0.2">
      <c r="G37" s="20"/>
    </row>
    <row r="38" spans="1:9" x14ac:dyDescent="0.2">
      <c r="A38" s="19" t="s">
        <v>18</v>
      </c>
    </row>
    <row r="39" spans="1:9" x14ac:dyDescent="0.2">
      <c r="C39" s="21"/>
    </row>
  </sheetData>
  <mergeCells count="4">
    <mergeCell ref="A1:I1"/>
    <mergeCell ref="A2:I2"/>
    <mergeCell ref="A3:I3"/>
    <mergeCell ref="A4:I4"/>
  </mergeCells>
  <pageMargins left="0.70866141732283472" right="0.70866141732283472" top="0.74803149606299213" bottom="0.74803149606299213" header="0.31496062992125984" footer="0.31496062992125984"/>
  <pageSetup paperSize="9" scale="74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B7B6FE-BCA4-4A69-926E-EBD3E4EEECE4}">
  <sheetPr>
    <pageSetUpPr fitToPage="1"/>
  </sheetPr>
  <dimension ref="A1:K49"/>
  <sheetViews>
    <sheetView topLeftCell="A19" workbookViewId="0">
      <selection activeCell="C28" sqref="C28"/>
    </sheetView>
  </sheetViews>
  <sheetFormatPr defaultRowHeight="14.25" x14ac:dyDescent="0.2"/>
  <cols>
    <col min="1" max="2" width="13.7109375" style="1" customWidth="1"/>
    <col min="3" max="3" width="34.140625" style="1" customWidth="1"/>
    <col min="4" max="4" width="16" style="1" customWidth="1"/>
    <col min="5" max="5" width="29.85546875" style="1" customWidth="1"/>
    <col min="6" max="6" width="17" style="1" customWidth="1"/>
    <col min="7" max="7" width="16.7109375" style="1" customWidth="1"/>
    <col min="8" max="8" width="18" style="1" customWidth="1"/>
    <col min="9" max="9" width="25.85546875" style="1" customWidth="1"/>
    <col min="10" max="16384" width="9.140625" style="1"/>
  </cols>
  <sheetData>
    <row r="1" spans="1:11" ht="15" x14ac:dyDescent="0.25">
      <c r="A1" s="25" t="s">
        <v>0</v>
      </c>
      <c r="B1" s="25"/>
      <c r="C1" s="25"/>
      <c r="D1" s="25"/>
      <c r="E1" s="25"/>
      <c r="F1" s="25"/>
      <c r="G1" s="25"/>
      <c r="H1" s="25"/>
      <c r="I1" s="25"/>
    </row>
    <row r="2" spans="1:11" ht="15" x14ac:dyDescent="0.25">
      <c r="A2" s="25" t="s">
        <v>1</v>
      </c>
      <c r="B2" s="25"/>
      <c r="C2" s="25"/>
      <c r="D2" s="25"/>
      <c r="E2" s="25"/>
      <c r="F2" s="25"/>
      <c r="G2" s="25"/>
      <c r="H2" s="25"/>
      <c r="I2" s="25"/>
    </row>
    <row r="3" spans="1:11" ht="15" x14ac:dyDescent="0.25">
      <c r="A3" s="25" t="s">
        <v>2</v>
      </c>
      <c r="B3" s="25"/>
      <c r="C3" s="25"/>
      <c r="D3" s="25"/>
      <c r="E3" s="25"/>
      <c r="F3" s="25"/>
      <c r="G3" s="25"/>
      <c r="H3" s="25"/>
      <c r="I3" s="25"/>
    </row>
    <row r="4" spans="1:11" ht="15" x14ac:dyDescent="0.25">
      <c r="A4" s="25" t="s">
        <v>3</v>
      </c>
      <c r="B4" s="25"/>
      <c r="C4" s="25"/>
      <c r="D4" s="25"/>
      <c r="E4" s="25"/>
      <c r="F4" s="25"/>
      <c r="G4" s="25"/>
      <c r="H4" s="25"/>
      <c r="I4" s="25"/>
    </row>
    <row r="6" spans="1:11" ht="15" x14ac:dyDescent="0.25">
      <c r="A6" s="2" t="s">
        <v>148</v>
      </c>
      <c r="B6" s="2"/>
    </row>
    <row r="8" spans="1:11" s="4" customFormat="1" ht="22.5" customHeight="1" x14ac:dyDescent="0.25">
      <c r="A8" s="3" t="s">
        <v>4</v>
      </c>
      <c r="B8" s="3" t="s">
        <v>5</v>
      </c>
      <c r="C8" s="3" t="s">
        <v>6</v>
      </c>
      <c r="D8" s="3" t="s">
        <v>7</v>
      </c>
      <c r="E8" s="3" t="s">
        <v>8</v>
      </c>
      <c r="F8" s="3" t="s">
        <v>9</v>
      </c>
      <c r="G8" s="3" t="s">
        <v>10</v>
      </c>
      <c r="H8" s="3" t="s">
        <v>11</v>
      </c>
      <c r="I8" s="3" t="s">
        <v>12</v>
      </c>
    </row>
    <row r="9" spans="1:11" s="9" customFormat="1" ht="17.25" customHeight="1" x14ac:dyDescent="0.25">
      <c r="A9" s="5"/>
      <c r="B9" s="5"/>
      <c r="C9" s="6" t="s">
        <v>13</v>
      </c>
      <c r="D9" s="7"/>
      <c r="E9" s="6"/>
      <c r="F9" s="8"/>
      <c r="G9" s="8"/>
      <c r="H9" s="8">
        <f>'Apr''18'!H22</f>
        <v>121.60000000000025</v>
      </c>
      <c r="I9" s="6"/>
    </row>
    <row r="10" spans="1:11" s="9" customFormat="1" ht="18" customHeight="1" x14ac:dyDescent="0.25">
      <c r="A10" s="5">
        <v>43221</v>
      </c>
      <c r="B10" s="5" t="s">
        <v>146</v>
      </c>
      <c r="C10" s="6" t="s">
        <v>14</v>
      </c>
      <c r="D10" s="7" t="s">
        <v>15</v>
      </c>
      <c r="E10" s="10" t="s">
        <v>16</v>
      </c>
      <c r="F10" s="8">
        <v>378.4</v>
      </c>
      <c r="G10" s="8"/>
      <c r="H10" s="8">
        <f>H9+F10-G10</f>
        <v>500.00000000000023</v>
      </c>
      <c r="I10" s="6"/>
    </row>
    <row r="11" spans="1:11" s="9" customFormat="1" ht="17.25" customHeight="1" x14ac:dyDescent="0.25">
      <c r="A11" s="5">
        <v>43227</v>
      </c>
      <c r="B11" s="5" t="s">
        <v>149</v>
      </c>
      <c r="C11" s="6" t="s">
        <v>26</v>
      </c>
      <c r="D11" s="7" t="s">
        <v>23</v>
      </c>
      <c r="E11" s="10" t="s">
        <v>25</v>
      </c>
      <c r="F11" s="8"/>
      <c r="G11" s="8">
        <v>50</v>
      </c>
      <c r="H11" s="8">
        <f t="shared" ref="H11:H23" si="0">H10+F11-G11</f>
        <v>450.00000000000023</v>
      </c>
      <c r="I11" s="6"/>
      <c r="K11" s="11"/>
    </row>
    <row r="12" spans="1:11" s="9" customFormat="1" ht="17.25" customHeight="1" x14ac:dyDescent="0.25">
      <c r="A12" s="5">
        <v>43234</v>
      </c>
      <c r="B12" s="5" t="s">
        <v>150</v>
      </c>
      <c r="C12" s="6" t="s">
        <v>159</v>
      </c>
      <c r="D12" s="7" t="s">
        <v>23</v>
      </c>
      <c r="E12" s="10" t="s">
        <v>160</v>
      </c>
      <c r="F12" s="8"/>
      <c r="G12" s="8">
        <v>40</v>
      </c>
      <c r="H12" s="8">
        <f t="shared" si="0"/>
        <v>410.00000000000023</v>
      </c>
      <c r="I12" s="6"/>
      <c r="K12" s="11"/>
    </row>
    <row r="13" spans="1:11" s="9" customFormat="1" ht="18.75" customHeight="1" x14ac:dyDescent="0.25">
      <c r="A13" s="5">
        <v>43236</v>
      </c>
      <c r="B13" s="5" t="s">
        <v>151</v>
      </c>
      <c r="C13" s="6" t="s">
        <v>26</v>
      </c>
      <c r="D13" s="7" t="s">
        <v>23</v>
      </c>
      <c r="E13" s="10" t="s">
        <v>25</v>
      </c>
      <c r="F13" s="8"/>
      <c r="G13" s="8">
        <v>50</v>
      </c>
      <c r="H13" s="8">
        <f t="shared" si="0"/>
        <v>360.00000000000023</v>
      </c>
      <c r="I13" s="6"/>
      <c r="K13" s="11"/>
    </row>
    <row r="14" spans="1:11" s="9" customFormat="1" ht="17.25" customHeight="1" x14ac:dyDescent="0.25">
      <c r="A14" s="5">
        <v>43236</v>
      </c>
      <c r="B14" s="5" t="s">
        <v>152</v>
      </c>
      <c r="C14" s="6" t="s">
        <v>256</v>
      </c>
      <c r="D14" s="7" t="s">
        <v>161</v>
      </c>
      <c r="E14" s="10" t="s">
        <v>16</v>
      </c>
      <c r="F14" s="8"/>
      <c r="G14" s="8">
        <v>55</v>
      </c>
      <c r="H14" s="8">
        <f t="shared" si="0"/>
        <v>305.00000000000023</v>
      </c>
      <c r="I14" s="6"/>
      <c r="K14" s="11"/>
    </row>
    <row r="15" spans="1:11" s="9" customFormat="1" ht="17.25" customHeight="1" x14ac:dyDescent="0.25">
      <c r="A15" s="5">
        <v>43236</v>
      </c>
      <c r="B15" s="5" t="s">
        <v>153</v>
      </c>
      <c r="C15" s="6" t="s">
        <v>162</v>
      </c>
      <c r="D15" s="7" t="s">
        <v>23</v>
      </c>
      <c r="E15" s="10" t="s">
        <v>164</v>
      </c>
      <c r="F15" s="8"/>
      <c r="G15" s="8">
        <v>10</v>
      </c>
      <c r="H15" s="8">
        <f t="shared" si="0"/>
        <v>295.00000000000023</v>
      </c>
      <c r="I15" s="6"/>
      <c r="K15" s="11"/>
    </row>
    <row r="16" spans="1:11" s="9" customFormat="1" ht="25.5" x14ac:dyDescent="0.25">
      <c r="A16" s="5"/>
      <c r="B16" s="5"/>
      <c r="C16" s="6" t="s">
        <v>163</v>
      </c>
      <c r="D16" s="7" t="s">
        <v>23</v>
      </c>
      <c r="E16" s="10" t="s">
        <v>165</v>
      </c>
      <c r="F16" s="8"/>
      <c r="G16" s="8">
        <v>12</v>
      </c>
      <c r="H16" s="8">
        <f t="shared" si="0"/>
        <v>283.00000000000023</v>
      </c>
      <c r="I16" s="6"/>
      <c r="K16" s="11"/>
    </row>
    <row r="17" spans="1:11" s="9" customFormat="1" ht="18.75" customHeight="1" x14ac:dyDescent="0.25">
      <c r="A17" s="5">
        <v>43243</v>
      </c>
      <c r="B17" s="5" t="s">
        <v>154</v>
      </c>
      <c r="C17" s="6" t="s">
        <v>166</v>
      </c>
      <c r="D17" s="7" t="s">
        <v>15</v>
      </c>
      <c r="E17" s="10" t="s">
        <v>167</v>
      </c>
      <c r="F17" s="8"/>
      <c r="G17" s="8">
        <v>32</v>
      </c>
      <c r="H17" s="8">
        <f t="shared" si="0"/>
        <v>251.00000000000023</v>
      </c>
      <c r="I17" s="6"/>
      <c r="K17" s="11"/>
    </row>
    <row r="18" spans="1:11" s="9" customFormat="1" ht="17.25" customHeight="1" x14ac:dyDescent="0.25">
      <c r="A18" s="5">
        <v>43244</v>
      </c>
      <c r="B18" s="5" t="s">
        <v>155</v>
      </c>
      <c r="C18" s="6" t="s">
        <v>82</v>
      </c>
      <c r="D18" s="7" t="s">
        <v>23</v>
      </c>
      <c r="E18" s="10" t="s">
        <v>16</v>
      </c>
      <c r="F18" s="8"/>
      <c r="G18" s="8">
        <v>19.100000000000001</v>
      </c>
      <c r="H18" s="8">
        <f t="shared" si="0"/>
        <v>231.90000000000023</v>
      </c>
      <c r="I18" s="6"/>
    </row>
    <row r="19" spans="1:11" s="9" customFormat="1" ht="18.75" customHeight="1" x14ac:dyDescent="0.25">
      <c r="A19" s="5">
        <v>43250</v>
      </c>
      <c r="B19" s="5" t="s">
        <v>156</v>
      </c>
      <c r="C19" s="6" t="s">
        <v>26</v>
      </c>
      <c r="D19" s="7" t="s">
        <v>23</v>
      </c>
      <c r="E19" s="10" t="s">
        <v>25</v>
      </c>
      <c r="F19" s="8"/>
      <c r="G19" s="8">
        <v>50</v>
      </c>
      <c r="H19" s="8">
        <f t="shared" si="0"/>
        <v>181.90000000000023</v>
      </c>
      <c r="I19" s="6"/>
    </row>
    <row r="20" spans="1:11" s="9" customFormat="1" ht="16.5" customHeight="1" x14ac:dyDescent="0.25">
      <c r="A20" s="5">
        <v>43250</v>
      </c>
      <c r="B20" s="5" t="s">
        <v>157</v>
      </c>
      <c r="C20" s="6" t="s">
        <v>168</v>
      </c>
      <c r="D20" s="7" t="s">
        <v>107</v>
      </c>
      <c r="E20" s="10" t="s">
        <v>169</v>
      </c>
      <c r="F20" s="8"/>
      <c r="G20" s="8">
        <v>31</v>
      </c>
      <c r="H20" s="8">
        <f t="shared" si="0"/>
        <v>150.90000000000023</v>
      </c>
      <c r="I20" s="6"/>
    </row>
    <row r="21" spans="1:11" s="9" customFormat="1" ht="18" customHeight="1" x14ac:dyDescent="0.25">
      <c r="A21" s="5">
        <v>43251</v>
      </c>
      <c r="B21" s="5" t="s">
        <v>158</v>
      </c>
      <c r="C21" s="6" t="s">
        <v>141</v>
      </c>
      <c r="D21" s="7" t="s">
        <v>55</v>
      </c>
      <c r="E21" s="10" t="s">
        <v>170</v>
      </c>
      <c r="F21" s="8"/>
      <c r="G21" s="8">
        <v>14.3</v>
      </c>
      <c r="H21" s="8">
        <f t="shared" si="0"/>
        <v>136.60000000000022</v>
      </c>
      <c r="I21" s="6"/>
    </row>
    <row r="22" spans="1:11" s="9" customFormat="1" ht="17.25" customHeight="1" x14ac:dyDescent="0.25">
      <c r="A22" s="5">
        <v>43246</v>
      </c>
      <c r="B22" s="5" t="s">
        <v>173</v>
      </c>
      <c r="C22" s="6" t="s">
        <v>175</v>
      </c>
      <c r="D22" s="7" t="s">
        <v>23</v>
      </c>
      <c r="E22" s="10" t="s">
        <v>176</v>
      </c>
      <c r="F22" s="8"/>
      <c r="G22" s="8">
        <v>75</v>
      </c>
      <c r="H22" s="8">
        <f t="shared" si="0"/>
        <v>61.600000000000222</v>
      </c>
      <c r="I22" s="6"/>
    </row>
    <row r="23" spans="1:11" s="9" customFormat="1" ht="17.25" customHeight="1" x14ac:dyDescent="0.25">
      <c r="A23" s="5">
        <v>43251</v>
      </c>
      <c r="B23" s="5" t="s">
        <v>174</v>
      </c>
      <c r="C23" s="6" t="s">
        <v>177</v>
      </c>
      <c r="D23" s="7" t="s">
        <v>178</v>
      </c>
      <c r="E23" s="10" t="s">
        <v>179</v>
      </c>
      <c r="F23" s="8"/>
      <c r="G23" s="8">
        <v>7.8</v>
      </c>
      <c r="H23" s="8">
        <f t="shared" si="0"/>
        <v>53.800000000000225</v>
      </c>
      <c r="I23" s="6"/>
    </row>
    <row r="24" spans="1:11" s="9" customFormat="1" ht="18.75" customHeight="1" x14ac:dyDescent="0.25">
      <c r="A24" s="5"/>
      <c r="B24" s="5"/>
      <c r="C24" s="6"/>
      <c r="D24" s="7"/>
      <c r="E24" s="10"/>
      <c r="F24" s="8"/>
      <c r="G24" s="8"/>
      <c r="H24" s="8"/>
      <c r="I24" s="6"/>
    </row>
    <row r="25" spans="1:11" s="9" customFormat="1" ht="18.75" customHeight="1" x14ac:dyDescent="0.25">
      <c r="A25" s="5"/>
      <c r="B25" s="5"/>
      <c r="C25" s="6"/>
      <c r="D25" s="7"/>
      <c r="E25" s="10"/>
      <c r="F25" s="8"/>
      <c r="G25" s="8"/>
      <c r="H25" s="8"/>
      <c r="I25" s="12"/>
    </row>
    <row r="26" spans="1:11" s="9" customFormat="1" ht="17.25" customHeight="1" x14ac:dyDescent="0.25">
      <c r="A26" s="5"/>
      <c r="B26" s="5"/>
      <c r="C26" s="6"/>
      <c r="D26" s="7"/>
      <c r="E26" s="10"/>
      <c r="F26" s="8"/>
      <c r="G26" s="8"/>
      <c r="H26" s="8"/>
      <c r="I26" s="12"/>
    </row>
    <row r="27" spans="1:11" s="9" customFormat="1" ht="17.25" customHeight="1" x14ac:dyDescent="0.25">
      <c r="A27" s="5"/>
      <c r="B27" s="5"/>
      <c r="C27" s="6"/>
      <c r="D27" s="7"/>
      <c r="E27" s="10"/>
      <c r="F27" s="8"/>
      <c r="G27" s="8"/>
      <c r="H27" s="8"/>
      <c r="I27" s="12"/>
    </row>
    <row r="28" spans="1:11" s="9" customFormat="1" ht="17.25" customHeight="1" x14ac:dyDescent="0.25">
      <c r="A28" s="5"/>
      <c r="B28" s="5"/>
      <c r="C28" s="6"/>
      <c r="D28" s="7"/>
      <c r="E28" s="10"/>
      <c r="F28" s="8"/>
      <c r="G28" s="8"/>
      <c r="H28" s="8"/>
      <c r="I28" s="12"/>
    </row>
    <row r="29" spans="1:11" s="9" customFormat="1" ht="17.25" customHeight="1" x14ac:dyDescent="0.25">
      <c r="A29" s="5"/>
      <c r="B29" s="5"/>
      <c r="C29" s="6"/>
      <c r="D29" s="7"/>
      <c r="E29" s="10"/>
      <c r="F29" s="8"/>
      <c r="G29" s="8"/>
      <c r="H29" s="8"/>
      <c r="I29" s="12"/>
    </row>
    <row r="30" spans="1:11" s="9" customFormat="1" ht="17.25" customHeight="1" x14ac:dyDescent="0.25">
      <c r="A30" s="5"/>
      <c r="B30" s="5"/>
      <c r="C30" s="6"/>
      <c r="D30" s="7"/>
      <c r="E30" s="10"/>
      <c r="F30" s="8"/>
      <c r="G30" s="8"/>
      <c r="H30" s="8"/>
      <c r="I30" s="12"/>
    </row>
    <row r="31" spans="1:11" s="9" customFormat="1" ht="19.5" customHeight="1" x14ac:dyDescent="0.25">
      <c r="A31" s="5"/>
      <c r="B31" s="5"/>
      <c r="C31" s="6"/>
      <c r="D31" s="7"/>
      <c r="E31" s="10"/>
      <c r="F31" s="8"/>
      <c r="G31" s="8"/>
      <c r="H31" s="8"/>
      <c r="I31" s="6"/>
    </row>
    <row r="32" spans="1:11" s="9" customFormat="1" ht="15.75" customHeight="1" x14ac:dyDescent="0.25">
      <c r="A32" s="5"/>
      <c r="B32" s="5"/>
      <c r="C32" s="6"/>
      <c r="D32" s="7"/>
      <c r="E32" s="10"/>
      <c r="F32" s="8"/>
      <c r="G32" s="8"/>
      <c r="H32" s="8"/>
      <c r="I32" s="12"/>
    </row>
    <row r="33" spans="1:9" s="9" customFormat="1" ht="16.5" customHeight="1" x14ac:dyDescent="0.25">
      <c r="A33" s="5"/>
      <c r="B33" s="5"/>
      <c r="C33" s="6"/>
      <c r="D33" s="7"/>
      <c r="E33" s="10"/>
      <c r="F33" s="8"/>
      <c r="G33" s="8"/>
      <c r="H33" s="8"/>
      <c r="I33" s="6"/>
    </row>
    <row r="34" spans="1:9" s="9" customFormat="1" ht="16.5" customHeight="1" x14ac:dyDescent="0.25">
      <c r="A34" s="5"/>
      <c r="B34" s="5"/>
      <c r="C34" s="6"/>
      <c r="D34" s="7"/>
      <c r="E34" s="6"/>
      <c r="F34" s="8"/>
      <c r="G34" s="8"/>
      <c r="H34" s="13"/>
      <c r="I34" s="6"/>
    </row>
    <row r="35" spans="1:9" s="18" customFormat="1" ht="16.5" customHeight="1" thickBot="1" x14ac:dyDescent="0.3">
      <c r="A35" s="14"/>
      <c r="B35" s="14"/>
      <c r="C35" s="15"/>
      <c r="D35" s="16"/>
      <c r="E35" s="15" t="s">
        <v>17</v>
      </c>
      <c r="F35" s="17"/>
      <c r="G35" s="17">
        <f>SUM(G9:G33)</f>
        <v>446.20000000000005</v>
      </c>
      <c r="H35" s="15"/>
      <c r="I35" s="15"/>
    </row>
    <row r="36" spans="1:9" s="19" customFormat="1" ht="12.75" x14ac:dyDescent="0.2"/>
    <row r="37" spans="1:9" x14ac:dyDescent="0.2">
      <c r="G37" s="20"/>
    </row>
    <row r="38" spans="1:9" x14ac:dyDescent="0.2">
      <c r="A38" s="19" t="s">
        <v>18</v>
      </c>
    </row>
    <row r="39" spans="1:9" x14ac:dyDescent="0.2">
      <c r="C39" s="21"/>
    </row>
    <row r="46" spans="1:9" x14ac:dyDescent="0.2">
      <c r="F46" s="23"/>
    </row>
    <row r="47" spans="1:9" x14ac:dyDescent="0.2">
      <c r="G47" s="23"/>
    </row>
    <row r="49" spans="6:6" x14ac:dyDescent="0.2">
      <c r="F49" s="20"/>
    </row>
  </sheetData>
  <mergeCells count="4">
    <mergeCell ref="A1:I1"/>
    <mergeCell ref="A2:I2"/>
    <mergeCell ref="A3:I3"/>
    <mergeCell ref="A4:I4"/>
  </mergeCells>
  <pageMargins left="0.70866141732283472" right="0.70866141732283472" top="0.74803149606299213" bottom="0.74803149606299213" header="0.31496062992125984" footer="0.31496062992125984"/>
  <pageSetup paperSize="9" scale="74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15E6B0-E4D6-433F-BA03-FBB869058677}">
  <sheetPr>
    <pageSetUpPr fitToPage="1"/>
  </sheetPr>
  <dimension ref="A1:K49"/>
  <sheetViews>
    <sheetView topLeftCell="A16" workbookViewId="0">
      <selection activeCell="D26" sqref="D26"/>
    </sheetView>
  </sheetViews>
  <sheetFormatPr defaultRowHeight="14.25" x14ac:dyDescent="0.2"/>
  <cols>
    <col min="1" max="2" width="13.7109375" style="1" customWidth="1"/>
    <col min="3" max="3" width="34.140625" style="1" customWidth="1"/>
    <col min="4" max="4" width="16" style="1" customWidth="1"/>
    <col min="5" max="5" width="29.85546875" style="1" customWidth="1"/>
    <col min="6" max="6" width="17" style="1" customWidth="1"/>
    <col min="7" max="7" width="16.7109375" style="1" customWidth="1"/>
    <col min="8" max="8" width="18" style="1" customWidth="1"/>
    <col min="9" max="9" width="25.85546875" style="1" customWidth="1"/>
    <col min="10" max="16384" width="9.140625" style="1"/>
  </cols>
  <sheetData>
    <row r="1" spans="1:11" ht="15" x14ac:dyDescent="0.25">
      <c r="A1" s="25" t="s">
        <v>0</v>
      </c>
      <c r="B1" s="25"/>
      <c r="C1" s="25"/>
      <c r="D1" s="25"/>
      <c r="E1" s="25"/>
      <c r="F1" s="25"/>
      <c r="G1" s="25"/>
      <c r="H1" s="25"/>
      <c r="I1" s="25"/>
    </row>
    <row r="2" spans="1:11" ht="15" x14ac:dyDescent="0.25">
      <c r="A2" s="25" t="s">
        <v>1</v>
      </c>
      <c r="B2" s="25"/>
      <c r="C2" s="25"/>
      <c r="D2" s="25"/>
      <c r="E2" s="25"/>
      <c r="F2" s="25"/>
      <c r="G2" s="25"/>
      <c r="H2" s="25"/>
      <c r="I2" s="25"/>
    </row>
    <row r="3" spans="1:11" ht="15" x14ac:dyDescent="0.25">
      <c r="A3" s="25" t="s">
        <v>2</v>
      </c>
      <c r="B3" s="25"/>
      <c r="C3" s="25"/>
      <c r="D3" s="25"/>
      <c r="E3" s="25"/>
      <c r="F3" s="25"/>
      <c r="G3" s="25"/>
      <c r="H3" s="25"/>
      <c r="I3" s="25"/>
    </row>
    <row r="4" spans="1:11" ht="15" x14ac:dyDescent="0.25">
      <c r="A4" s="25" t="s">
        <v>3</v>
      </c>
      <c r="B4" s="25"/>
      <c r="C4" s="25"/>
      <c r="D4" s="25"/>
      <c r="E4" s="25"/>
      <c r="F4" s="25"/>
      <c r="G4" s="25"/>
      <c r="H4" s="25"/>
      <c r="I4" s="25"/>
    </row>
    <row r="6" spans="1:11" ht="15" x14ac:dyDescent="0.25">
      <c r="A6" s="2" t="s">
        <v>171</v>
      </c>
      <c r="B6" s="2"/>
    </row>
    <row r="8" spans="1:11" s="4" customFormat="1" ht="22.5" customHeight="1" x14ac:dyDescent="0.25">
      <c r="A8" s="3" t="s">
        <v>4</v>
      </c>
      <c r="B8" s="3" t="s">
        <v>5</v>
      </c>
      <c r="C8" s="3" t="s">
        <v>6</v>
      </c>
      <c r="D8" s="3" t="s">
        <v>7</v>
      </c>
      <c r="E8" s="3" t="s">
        <v>8</v>
      </c>
      <c r="F8" s="3" t="s">
        <v>9</v>
      </c>
      <c r="G8" s="3" t="s">
        <v>10</v>
      </c>
      <c r="H8" s="3" t="s">
        <v>11</v>
      </c>
      <c r="I8" s="3" t="s">
        <v>12</v>
      </c>
    </row>
    <row r="9" spans="1:11" s="9" customFormat="1" ht="17.25" customHeight="1" x14ac:dyDescent="0.25">
      <c r="A9" s="5"/>
      <c r="B9" s="5"/>
      <c r="C9" s="6" t="s">
        <v>13</v>
      </c>
      <c r="D9" s="7"/>
      <c r="E9" s="6"/>
      <c r="F9" s="8"/>
      <c r="G9" s="8"/>
      <c r="H9" s="8">
        <f>'May''18'!H23</f>
        <v>53.800000000000225</v>
      </c>
      <c r="I9" s="6"/>
    </row>
    <row r="10" spans="1:11" s="9" customFormat="1" ht="18" customHeight="1" x14ac:dyDescent="0.25">
      <c r="A10" s="5">
        <v>43252</v>
      </c>
      <c r="B10" s="5" t="s">
        <v>172</v>
      </c>
      <c r="C10" s="6" t="s">
        <v>14</v>
      </c>
      <c r="D10" s="7" t="s">
        <v>15</v>
      </c>
      <c r="E10" s="10" t="s">
        <v>16</v>
      </c>
      <c r="F10" s="8">
        <v>446.20000000000005</v>
      </c>
      <c r="G10" s="8"/>
      <c r="H10" s="8">
        <f>H9+F10-G10</f>
        <v>500.00000000000028</v>
      </c>
      <c r="I10" s="6"/>
    </row>
    <row r="11" spans="1:11" s="9" customFormat="1" ht="17.25" customHeight="1" x14ac:dyDescent="0.25">
      <c r="A11" s="5">
        <v>43252</v>
      </c>
      <c r="B11" s="5" t="s">
        <v>180</v>
      </c>
      <c r="C11" s="6" t="s">
        <v>26</v>
      </c>
      <c r="D11" s="7" t="s">
        <v>23</v>
      </c>
      <c r="E11" s="10" t="s">
        <v>25</v>
      </c>
      <c r="F11" s="8"/>
      <c r="G11" s="8">
        <v>50</v>
      </c>
      <c r="H11" s="8">
        <f t="shared" ref="H11:H21" si="0">H10+F11-G11</f>
        <v>450.00000000000028</v>
      </c>
      <c r="I11" s="6"/>
      <c r="K11" s="11"/>
    </row>
    <row r="12" spans="1:11" s="9" customFormat="1" ht="17.25" customHeight="1" x14ac:dyDescent="0.25">
      <c r="A12" s="5">
        <v>43252</v>
      </c>
      <c r="B12" s="5" t="s">
        <v>181</v>
      </c>
      <c r="C12" s="6" t="s">
        <v>257</v>
      </c>
      <c r="D12" s="7" t="s">
        <v>161</v>
      </c>
      <c r="E12" s="10" t="s">
        <v>16</v>
      </c>
      <c r="F12" s="8"/>
      <c r="G12" s="8">
        <v>95</v>
      </c>
      <c r="H12" s="8">
        <f t="shared" si="0"/>
        <v>355.00000000000028</v>
      </c>
      <c r="I12" s="6"/>
      <c r="K12" s="11"/>
    </row>
    <row r="13" spans="1:11" s="9" customFormat="1" ht="18.75" customHeight="1" x14ac:dyDescent="0.25">
      <c r="A13" s="5">
        <v>43256</v>
      </c>
      <c r="B13" s="5" t="s">
        <v>182</v>
      </c>
      <c r="C13" s="6" t="s">
        <v>26</v>
      </c>
      <c r="D13" s="7" t="s">
        <v>23</v>
      </c>
      <c r="E13" s="10" t="s">
        <v>25</v>
      </c>
      <c r="F13" s="8"/>
      <c r="G13" s="8">
        <v>50</v>
      </c>
      <c r="H13" s="8">
        <f t="shared" si="0"/>
        <v>305.00000000000028</v>
      </c>
      <c r="I13" s="6"/>
      <c r="K13" s="11"/>
    </row>
    <row r="14" spans="1:11" s="9" customFormat="1" ht="17.25" customHeight="1" x14ac:dyDescent="0.25">
      <c r="A14" s="5">
        <v>43258</v>
      </c>
      <c r="B14" s="5" t="s">
        <v>183</v>
      </c>
      <c r="C14" s="6" t="s">
        <v>128</v>
      </c>
      <c r="D14" s="7" t="s">
        <v>190</v>
      </c>
      <c r="E14" s="10" t="s">
        <v>40</v>
      </c>
      <c r="F14" s="8"/>
      <c r="G14" s="8">
        <v>36.4</v>
      </c>
      <c r="H14" s="8">
        <f t="shared" si="0"/>
        <v>268.60000000000031</v>
      </c>
      <c r="I14" s="6"/>
      <c r="K14" s="11"/>
    </row>
    <row r="15" spans="1:11" s="9" customFormat="1" ht="17.25" customHeight="1" x14ac:dyDescent="0.25">
      <c r="A15" s="5">
        <v>43261</v>
      </c>
      <c r="B15" s="5" t="s">
        <v>184</v>
      </c>
      <c r="C15" s="6" t="s">
        <v>26</v>
      </c>
      <c r="D15" s="7" t="s">
        <v>23</v>
      </c>
      <c r="E15" s="10" t="s">
        <v>25</v>
      </c>
      <c r="F15" s="8"/>
      <c r="G15" s="8">
        <v>40</v>
      </c>
      <c r="H15" s="8">
        <f t="shared" si="0"/>
        <v>228.60000000000031</v>
      </c>
      <c r="I15" s="6"/>
      <c r="K15" s="11"/>
    </row>
    <row r="16" spans="1:11" s="9" customFormat="1" ht="17.25" customHeight="1" x14ac:dyDescent="0.25">
      <c r="A16" s="5">
        <v>43264</v>
      </c>
      <c r="B16" s="5" t="s">
        <v>185</v>
      </c>
      <c r="C16" s="6" t="s">
        <v>26</v>
      </c>
      <c r="D16" s="7" t="s">
        <v>23</v>
      </c>
      <c r="E16" s="10" t="s">
        <v>25</v>
      </c>
      <c r="F16" s="8"/>
      <c r="G16" s="8">
        <v>50</v>
      </c>
      <c r="H16" s="8">
        <f t="shared" si="0"/>
        <v>178.60000000000031</v>
      </c>
      <c r="I16" s="6"/>
      <c r="K16" s="11"/>
    </row>
    <row r="17" spans="1:11" s="9" customFormat="1" ht="18.75" customHeight="1" x14ac:dyDescent="0.25">
      <c r="A17" s="5">
        <v>43264</v>
      </c>
      <c r="B17" s="5" t="s">
        <v>186</v>
      </c>
      <c r="C17" s="6" t="s">
        <v>191</v>
      </c>
      <c r="D17" s="7" t="s">
        <v>23</v>
      </c>
      <c r="E17" s="10" t="s">
        <v>192</v>
      </c>
      <c r="F17" s="8"/>
      <c r="G17" s="8">
        <v>27</v>
      </c>
      <c r="H17" s="8">
        <f t="shared" si="0"/>
        <v>151.60000000000031</v>
      </c>
      <c r="I17" s="6"/>
      <c r="K17" s="11"/>
    </row>
    <row r="18" spans="1:11" s="9" customFormat="1" ht="17.25" customHeight="1" x14ac:dyDescent="0.25">
      <c r="A18" s="5">
        <v>43270</v>
      </c>
      <c r="B18" s="5" t="s">
        <v>187</v>
      </c>
      <c r="C18" s="6" t="s">
        <v>193</v>
      </c>
      <c r="D18" s="7" t="s">
        <v>190</v>
      </c>
      <c r="E18" s="10" t="s">
        <v>40</v>
      </c>
      <c r="F18" s="8"/>
      <c r="G18" s="8">
        <v>45</v>
      </c>
      <c r="H18" s="8">
        <f t="shared" si="0"/>
        <v>106.60000000000031</v>
      </c>
      <c r="I18" s="6"/>
    </row>
    <row r="19" spans="1:11" s="9" customFormat="1" ht="18.75" customHeight="1" x14ac:dyDescent="0.25">
      <c r="A19" s="5">
        <v>43272</v>
      </c>
      <c r="B19" s="5" t="s">
        <v>188</v>
      </c>
      <c r="C19" s="6" t="s">
        <v>26</v>
      </c>
      <c r="D19" s="7" t="s">
        <v>23</v>
      </c>
      <c r="E19" s="10" t="s">
        <v>25</v>
      </c>
      <c r="F19" s="8"/>
      <c r="G19" s="8">
        <v>50</v>
      </c>
      <c r="H19" s="8">
        <f t="shared" si="0"/>
        <v>56.600000000000307</v>
      </c>
      <c r="I19" s="6"/>
    </row>
    <row r="20" spans="1:11" s="9" customFormat="1" ht="16.5" customHeight="1" x14ac:dyDescent="0.25">
      <c r="A20" s="5">
        <v>43278</v>
      </c>
      <c r="B20" s="5" t="s">
        <v>189</v>
      </c>
      <c r="C20" s="6" t="s">
        <v>194</v>
      </c>
      <c r="D20" s="7" t="s">
        <v>55</v>
      </c>
      <c r="E20" s="10" t="s">
        <v>195</v>
      </c>
      <c r="F20" s="8"/>
      <c r="G20" s="8">
        <v>3.7</v>
      </c>
      <c r="H20" s="8">
        <f t="shared" si="0"/>
        <v>52.900000000000304</v>
      </c>
      <c r="I20" s="6"/>
    </row>
    <row r="21" spans="1:11" s="9" customFormat="1" ht="18" customHeight="1" x14ac:dyDescent="0.25">
      <c r="A21" s="5"/>
      <c r="B21" s="5"/>
      <c r="C21" s="6" t="s">
        <v>191</v>
      </c>
      <c r="D21" s="7" t="s">
        <v>55</v>
      </c>
      <c r="E21" s="10" t="s">
        <v>196</v>
      </c>
      <c r="F21" s="8"/>
      <c r="G21" s="8">
        <v>3.5</v>
      </c>
      <c r="H21" s="8">
        <f t="shared" si="0"/>
        <v>49.400000000000304</v>
      </c>
      <c r="I21" s="6"/>
    </row>
    <row r="22" spans="1:11" s="9" customFormat="1" ht="17.25" customHeight="1" x14ac:dyDescent="0.25">
      <c r="A22" s="5"/>
      <c r="B22" s="5"/>
      <c r="C22" s="6"/>
      <c r="D22" s="7"/>
      <c r="E22" s="10"/>
      <c r="F22" s="8"/>
      <c r="G22" s="8"/>
      <c r="H22" s="8"/>
      <c r="I22" s="6"/>
    </row>
    <row r="23" spans="1:11" s="9" customFormat="1" ht="17.25" customHeight="1" x14ac:dyDescent="0.25">
      <c r="A23" s="5"/>
      <c r="B23" s="5"/>
      <c r="C23" s="6"/>
      <c r="D23" s="7"/>
      <c r="E23" s="10"/>
      <c r="F23" s="8"/>
      <c r="G23" s="8"/>
      <c r="H23" s="8"/>
      <c r="I23" s="6"/>
    </row>
    <row r="24" spans="1:11" s="9" customFormat="1" ht="18.75" customHeight="1" x14ac:dyDescent="0.25">
      <c r="A24" s="5"/>
      <c r="B24" s="5"/>
      <c r="C24" s="6"/>
      <c r="D24" s="7"/>
      <c r="E24" s="10"/>
      <c r="F24" s="8"/>
      <c r="G24" s="8"/>
      <c r="H24" s="8"/>
      <c r="I24" s="6"/>
    </row>
    <row r="25" spans="1:11" s="9" customFormat="1" ht="18.75" customHeight="1" x14ac:dyDescent="0.25">
      <c r="A25" s="5"/>
      <c r="B25" s="5"/>
      <c r="C25" s="6"/>
      <c r="D25" s="7"/>
      <c r="E25" s="10"/>
      <c r="F25" s="8"/>
      <c r="G25" s="8"/>
      <c r="H25" s="8"/>
      <c r="I25" s="12"/>
    </row>
    <row r="26" spans="1:11" s="9" customFormat="1" ht="17.25" customHeight="1" x14ac:dyDescent="0.25">
      <c r="A26" s="5"/>
      <c r="B26" s="5"/>
      <c r="C26" s="6"/>
      <c r="D26" s="7"/>
      <c r="E26" s="10"/>
      <c r="F26" s="8"/>
      <c r="G26" s="8"/>
      <c r="H26" s="8"/>
      <c r="I26" s="12"/>
    </row>
    <row r="27" spans="1:11" s="9" customFormat="1" ht="17.25" customHeight="1" x14ac:dyDescent="0.25">
      <c r="A27" s="5"/>
      <c r="B27" s="5"/>
      <c r="C27" s="6"/>
      <c r="D27" s="7"/>
      <c r="E27" s="10"/>
      <c r="F27" s="8"/>
      <c r="G27" s="8"/>
      <c r="H27" s="8"/>
      <c r="I27" s="12"/>
    </row>
    <row r="28" spans="1:11" s="9" customFormat="1" ht="17.25" customHeight="1" x14ac:dyDescent="0.25">
      <c r="A28" s="5"/>
      <c r="B28" s="5"/>
      <c r="C28" s="6"/>
      <c r="D28" s="7"/>
      <c r="E28" s="10"/>
      <c r="F28" s="8"/>
      <c r="G28" s="8"/>
      <c r="H28" s="8"/>
      <c r="I28" s="12"/>
    </row>
    <row r="29" spans="1:11" s="9" customFormat="1" ht="17.25" customHeight="1" x14ac:dyDescent="0.25">
      <c r="A29" s="5"/>
      <c r="B29" s="5"/>
      <c r="C29" s="6"/>
      <c r="D29" s="7"/>
      <c r="E29" s="10"/>
      <c r="F29" s="8"/>
      <c r="G29" s="8"/>
      <c r="H29" s="8"/>
      <c r="I29" s="12"/>
    </row>
    <row r="30" spans="1:11" s="9" customFormat="1" ht="17.25" customHeight="1" x14ac:dyDescent="0.25">
      <c r="A30" s="5"/>
      <c r="B30" s="5"/>
      <c r="C30" s="6"/>
      <c r="D30" s="7"/>
      <c r="E30" s="10"/>
      <c r="F30" s="8"/>
      <c r="G30" s="8"/>
      <c r="H30" s="8"/>
      <c r="I30" s="12"/>
    </row>
    <row r="31" spans="1:11" s="9" customFormat="1" ht="19.5" customHeight="1" x14ac:dyDescent="0.25">
      <c r="A31" s="5"/>
      <c r="B31" s="5"/>
      <c r="C31" s="6"/>
      <c r="D31" s="7"/>
      <c r="E31" s="10"/>
      <c r="F31" s="8"/>
      <c r="G31" s="8"/>
      <c r="H31" s="8"/>
      <c r="I31" s="6"/>
    </row>
    <row r="32" spans="1:11" s="9" customFormat="1" ht="15.75" customHeight="1" x14ac:dyDescent="0.25">
      <c r="A32" s="5"/>
      <c r="B32" s="5"/>
      <c r="C32" s="6"/>
      <c r="D32" s="7"/>
      <c r="E32" s="10"/>
      <c r="F32" s="8"/>
      <c r="G32" s="8"/>
      <c r="H32" s="8"/>
      <c r="I32" s="12"/>
    </row>
    <row r="33" spans="1:9" s="9" customFormat="1" ht="16.5" customHeight="1" x14ac:dyDescent="0.25">
      <c r="A33" s="5"/>
      <c r="B33" s="5"/>
      <c r="C33" s="6"/>
      <c r="D33" s="7"/>
      <c r="E33" s="10"/>
      <c r="F33" s="8"/>
      <c r="G33" s="8"/>
      <c r="H33" s="8"/>
      <c r="I33" s="6"/>
    </row>
    <row r="34" spans="1:9" s="9" customFormat="1" ht="16.5" customHeight="1" x14ac:dyDescent="0.25">
      <c r="A34" s="5"/>
      <c r="B34" s="5"/>
      <c r="C34" s="6"/>
      <c r="D34" s="7"/>
      <c r="E34" s="6"/>
      <c r="F34" s="8"/>
      <c r="G34" s="8"/>
      <c r="H34" s="13"/>
      <c r="I34" s="6"/>
    </row>
    <row r="35" spans="1:9" s="18" customFormat="1" ht="16.5" customHeight="1" thickBot="1" x14ac:dyDescent="0.3">
      <c r="A35" s="14"/>
      <c r="B35" s="14"/>
      <c r="C35" s="15"/>
      <c r="D35" s="16"/>
      <c r="E35" s="15" t="s">
        <v>17</v>
      </c>
      <c r="F35" s="17"/>
      <c r="G35" s="17">
        <f>SUM(G9:G33)</f>
        <v>450.59999999999997</v>
      </c>
      <c r="H35" s="15"/>
      <c r="I35" s="15"/>
    </row>
    <row r="36" spans="1:9" s="19" customFormat="1" ht="12.75" x14ac:dyDescent="0.2"/>
    <row r="37" spans="1:9" x14ac:dyDescent="0.2">
      <c r="G37" s="20"/>
    </row>
    <row r="38" spans="1:9" x14ac:dyDescent="0.2">
      <c r="A38" s="19" t="s">
        <v>18</v>
      </c>
    </row>
    <row r="39" spans="1:9" x14ac:dyDescent="0.2">
      <c r="C39" s="21"/>
    </row>
    <row r="46" spans="1:9" x14ac:dyDescent="0.2">
      <c r="F46" s="23"/>
    </row>
    <row r="47" spans="1:9" x14ac:dyDescent="0.2">
      <c r="G47" s="23"/>
    </row>
    <row r="49" spans="6:6" x14ac:dyDescent="0.2">
      <c r="F49" s="20"/>
    </row>
  </sheetData>
  <mergeCells count="4">
    <mergeCell ref="A1:I1"/>
    <mergeCell ref="A2:I2"/>
    <mergeCell ref="A3:I3"/>
    <mergeCell ref="A4:I4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2BA1A3-9DB7-4E8F-8C46-9B7865F4D386}">
  <sheetPr>
    <pageSetUpPr fitToPage="1"/>
  </sheetPr>
  <dimension ref="A1:K50"/>
  <sheetViews>
    <sheetView topLeftCell="A25" workbookViewId="0">
      <selection activeCell="C12" sqref="C12:E12"/>
    </sheetView>
  </sheetViews>
  <sheetFormatPr defaultRowHeight="14.25" x14ac:dyDescent="0.2"/>
  <cols>
    <col min="1" max="2" width="13.7109375" style="1" customWidth="1"/>
    <col min="3" max="3" width="34.140625" style="1" customWidth="1"/>
    <col min="4" max="4" width="16" style="1" customWidth="1"/>
    <col min="5" max="5" width="29.85546875" style="1" customWidth="1"/>
    <col min="6" max="6" width="17" style="1" customWidth="1"/>
    <col min="7" max="7" width="16.7109375" style="1" customWidth="1"/>
    <col min="8" max="8" width="18" style="1" customWidth="1"/>
    <col min="9" max="9" width="25.85546875" style="1" customWidth="1"/>
    <col min="10" max="16384" width="9.140625" style="1"/>
  </cols>
  <sheetData>
    <row r="1" spans="1:11" ht="15" x14ac:dyDescent="0.25">
      <c r="A1" s="25" t="s">
        <v>0</v>
      </c>
      <c r="B1" s="25"/>
      <c r="C1" s="25"/>
      <c r="D1" s="25"/>
      <c r="E1" s="25"/>
      <c r="F1" s="25"/>
      <c r="G1" s="25"/>
      <c r="H1" s="25"/>
      <c r="I1" s="25"/>
    </row>
    <row r="2" spans="1:11" ht="15" x14ac:dyDescent="0.25">
      <c r="A2" s="25" t="s">
        <v>1</v>
      </c>
      <c r="B2" s="25"/>
      <c r="C2" s="25"/>
      <c r="D2" s="25"/>
      <c r="E2" s="25"/>
      <c r="F2" s="25"/>
      <c r="G2" s="25"/>
      <c r="H2" s="25"/>
      <c r="I2" s="25"/>
    </row>
    <row r="3" spans="1:11" ht="15" x14ac:dyDescent="0.25">
      <c r="A3" s="25" t="s">
        <v>2</v>
      </c>
      <c r="B3" s="25"/>
      <c r="C3" s="25"/>
      <c r="D3" s="25"/>
      <c r="E3" s="25"/>
      <c r="F3" s="25"/>
      <c r="G3" s="25"/>
      <c r="H3" s="25"/>
      <c r="I3" s="25"/>
    </row>
    <row r="4" spans="1:11" ht="15" x14ac:dyDescent="0.25">
      <c r="A4" s="25" t="s">
        <v>3</v>
      </c>
      <c r="B4" s="25"/>
      <c r="C4" s="25"/>
      <c r="D4" s="25"/>
      <c r="E4" s="25"/>
      <c r="F4" s="25"/>
      <c r="G4" s="25"/>
      <c r="H4" s="25"/>
      <c r="I4" s="25"/>
    </row>
    <row r="6" spans="1:11" ht="15" x14ac:dyDescent="0.25">
      <c r="A6" s="2" t="s">
        <v>198</v>
      </c>
      <c r="B6" s="2"/>
    </row>
    <row r="8" spans="1:11" s="4" customFormat="1" ht="22.5" customHeight="1" x14ac:dyDescent="0.25">
      <c r="A8" s="3" t="s">
        <v>4</v>
      </c>
      <c r="B8" s="3" t="s">
        <v>5</v>
      </c>
      <c r="C8" s="3" t="s">
        <v>6</v>
      </c>
      <c r="D8" s="3" t="s">
        <v>7</v>
      </c>
      <c r="E8" s="3" t="s">
        <v>8</v>
      </c>
      <c r="F8" s="3" t="s">
        <v>9</v>
      </c>
      <c r="G8" s="3" t="s">
        <v>10</v>
      </c>
      <c r="H8" s="3" t="s">
        <v>11</v>
      </c>
      <c r="I8" s="3" t="s">
        <v>12</v>
      </c>
    </row>
    <row r="9" spans="1:11" s="9" customFormat="1" ht="17.25" customHeight="1" x14ac:dyDescent="0.25">
      <c r="A9" s="5"/>
      <c r="B9" s="5"/>
      <c r="C9" s="6" t="s">
        <v>13</v>
      </c>
      <c r="D9" s="7"/>
      <c r="E9" s="6"/>
      <c r="F9" s="8"/>
      <c r="G9" s="8"/>
      <c r="H9" s="8">
        <f>'June''18'!H21</f>
        <v>49.400000000000304</v>
      </c>
      <c r="I9" s="6"/>
    </row>
    <row r="10" spans="1:11" s="9" customFormat="1" ht="18" customHeight="1" x14ac:dyDescent="0.25">
      <c r="A10" s="5">
        <v>43282</v>
      </c>
      <c r="B10" s="5" t="s">
        <v>197</v>
      </c>
      <c r="C10" s="6" t="s">
        <v>14</v>
      </c>
      <c r="D10" s="7" t="s">
        <v>15</v>
      </c>
      <c r="E10" s="10" t="s">
        <v>16</v>
      </c>
      <c r="F10" s="8">
        <v>450.59999999999997</v>
      </c>
      <c r="G10" s="8"/>
      <c r="H10" s="8">
        <f>H9+F10-G10</f>
        <v>500.00000000000028</v>
      </c>
      <c r="I10" s="6"/>
    </row>
    <row r="11" spans="1:11" s="9" customFormat="1" ht="17.25" customHeight="1" x14ac:dyDescent="0.25">
      <c r="A11" s="5">
        <v>43283</v>
      </c>
      <c r="B11" s="5" t="s">
        <v>203</v>
      </c>
      <c r="C11" s="6" t="s">
        <v>200</v>
      </c>
      <c r="D11" s="7" t="s">
        <v>201</v>
      </c>
      <c r="E11" s="10" t="s">
        <v>202</v>
      </c>
      <c r="F11" s="8"/>
      <c r="G11" s="8">
        <v>50</v>
      </c>
      <c r="H11" s="8">
        <f t="shared" ref="H11:H28" si="0">H10+F11-G11</f>
        <v>450.00000000000028</v>
      </c>
      <c r="I11" s="6"/>
      <c r="K11" s="11"/>
    </row>
    <row r="12" spans="1:11" s="9" customFormat="1" ht="17.25" customHeight="1" x14ac:dyDescent="0.25">
      <c r="A12" s="5">
        <v>43291</v>
      </c>
      <c r="B12" s="5" t="s">
        <v>204</v>
      </c>
      <c r="C12" s="6" t="s">
        <v>26</v>
      </c>
      <c r="D12" s="7" t="s">
        <v>23</v>
      </c>
      <c r="E12" s="10" t="s">
        <v>25</v>
      </c>
      <c r="F12" s="8"/>
      <c r="G12" s="8">
        <v>50</v>
      </c>
      <c r="H12" s="8">
        <f t="shared" si="0"/>
        <v>400.00000000000028</v>
      </c>
      <c r="I12" s="6"/>
      <c r="K12" s="11"/>
    </row>
    <row r="13" spans="1:11" s="9" customFormat="1" ht="18.75" customHeight="1" x14ac:dyDescent="0.25">
      <c r="A13" s="5">
        <v>43291</v>
      </c>
      <c r="B13" s="5" t="s">
        <v>205</v>
      </c>
      <c r="C13" s="6" t="s">
        <v>213</v>
      </c>
      <c r="D13" s="7" t="s">
        <v>23</v>
      </c>
      <c r="E13" s="10" t="s">
        <v>16</v>
      </c>
      <c r="F13" s="8"/>
      <c r="G13" s="8">
        <v>201</v>
      </c>
      <c r="H13" s="8">
        <f t="shared" si="0"/>
        <v>199.00000000000028</v>
      </c>
      <c r="I13" s="6"/>
      <c r="K13" s="11"/>
    </row>
    <row r="14" spans="1:11" s="9" customFormat="1" ht="17.25" customHeight="1" x14ac:dyDescent="0.25">
      <c r="A14" s="5">
        <v>43292</v>
      </c>
      <c r="B14" s="5" t="s">
        <v>206</v>
      </c>
      <c r="C14" s="6" t="s">
        <v>214</v>
      </c>
      <c r="D14" s="7" t="s">
        <v>23</v>
      </c>
      <c r="E14" s="10" t="s">
        <v>25</v>
      </c>
      <c r="F14" s="8"/>
      <c r="G14" s="8">
        <v>10</v>
      </c>
      <c r="H14" s="8">
        <f t="shared" si="0"/>
        <v>189.00000000000028</v>
      </c>
      <c r="I14" s="6"/>
      <c r="K14" s="11"/>
    </row>
    <row r="15" spans="1:11" s="9" customFormat="1" ht="17.25" customHeight="1" x14ac:dyDescent="0.25">
      <c r="A15" s="5">
        <v>43293</v>
      </c>
      <c r="B15" s="5" t="s">
        <v>207</v>
      </c>
      <c r="C15" s="6" t="s">
        <v>32</v>
      </c>
      <c r="D15" s="7" t="s">
        <v>215</v>
      </c>
      <c r="E15" s="10" t="s">
        <v>216</v>
      </c>
      <c r="F15" s="8"/>
      <c r="G15" s="8">
        <v>50</v>
      </c>
      <c r="H15" s="8">
        <f t="shared" si="0"/>
        <v>139.00000000000028</v>
      </c>
      <c r="I15" s="6"/>
      <c r="K15" s="11"/>
    </row>
    <row r="16" spans="1:11" s="9" customFormat="1" ht="17.25" customHeight="1" x14ac:dyDescent="0.25">
      <c r="A16" s="5">
        <v>43294</v>
      </c>
      <c r="B16" s="5" t="s">
        <v>208</v>
      </c>
      <c r="C16" s="6" t="s">
        <v>26</v>
      </c>
      <c r="D16" s="7" t="s">
        <v>23</v>
      </c>
      <c r="E16" s="10" t="s">
        <v>25</v>
      </c>
      <c r="F16" s="8"/>
      <c r="G16" s="8">
        <v>50</v>
      </c>
      <c r="H16" s="8">
        <f t="shared" si="0"/>
        <v>89.000000000000284</v>
      </c>
      <c r="I16" s="6"/>
      <c r="K16" s="11"/>
    </row>
    <row r="17" spans="1:11" s="9" customFormat="1" ht="18.75" customHeight="1" x14ac:dyDescent="0.25">
      <c r="A17" s="5">
        <v>43298</v>
      </c>
      <c r="B17" s="5" t="s">
        <v>209</v>
      </c>
      <c r="C17" s="6" t="s">
        <v>26</v>
      </c>
      <c r="D17" s="7" t="s">
        <v>23</v>
      </c>
      <c r="E17" s="10" t="s">
        <v>25</v>
      </c>
      <c r="F17" s="8"/>
      <c r="G17" s="8">
        <v>50</v>
      </c>
      <c r="H17" s="8">
        <f t="shared" si="0"/>
        <v>39.000000000000284</v>
      </c>
      <c r="I17" s="6"/>
      <c r="K17" s="11"/>
    </row>
    <row r="18" spans="1:11" s="9" customFormat="1" ht="18.75" customHeight="1" x14ac:dyDescent="0.25">
      <c r="A18" s="5">
        <v>43302</v>
      </c>
      <c r="B18" s="5" t="s">
        <v>199</v>
      </c>
      <c r="C18" s="6" t="s">
        <v>14</v>
      </c>
      <c r="D18" s="7" t="s">
        <v>15</v>
      </c>
      <c r="E18" s="10" t="s">
        <v>16</v>
      </c>
      <c r="F18" s="8">
        <v>461</v>
      </c>
      <c r="G18" s="8"/>
      <c r="H18" s="8">
        <f t="shared" si="0"/>
        <v>500.00000000000028</v>
      </c>
      <c r="I18" s="6"/>
      <c r="K18" s="11"/>
    </row>
    <row r="19" spans="1:11" s="9" customFormat="1" ht="17.25" customHeight="1" x14ac:dyDescent="0.25">
      <c r="A19" s="5">
        <v>43302</v>
      </c>
      <c r="B19" s="5" t="s">
        <v>210</v>
      </c>
      <c r="C19" s="6" t="s">
        <v>217</v>
      </c>
      <c r="D19" s="7" t="s">
        <v>190</v>
      </c>
      <c r="E19" s="10" t="s">
        <v>218</v>
      </c>
      <c r="F19" s="8"/>
      <c r="G19" s="8">
        <v>2.65</v>
      </c>
      <c r="H19" s="8">
        <f t="shared" si="0"/>
        <v>497.35000000000031</v>
      </c>
      <c r="I19" s="6"/>
    </row>
    <row r="20" spans="1:11" s="9" customFormat="1" ht="18.75" customHeight="1" x14ac:dyDescent="0.25">
      <c r="A20" s="5">
        <v>43302</v>
      </c>
      <c r="B20" s="5" t="s">
        <v>211</v>
      </c>
      <c r="C20" s="6" t="s">
        <v>219</v>
      </c>
      <c r="D20" s="7" t="s">
        <v>15</v>
      </c>
      <c r="E20" s="10" t="s">
        <v>16</v>
      </c>
      <c r="F20" s="8"/>
      <c r="G20" s="8">
        <v>2</v>
      </c>
      <c r="H20" s="8">
        <f t="shared" si="0"/>
        <v>495.35000000000031</v>
      </c>
      <c r="I20" s="6"/>
    </row>
    <row r="21" spans="1:11" s="9" customFormat="1" ht="16.5" customHeight="1" x14ac:dyDescent="0.25">
      <c r="A21" s="5">
        <v>43302</v>
      </c>
      <c r="B21" s="5" t="s">
        <v>212</v>
      </c>
      <c r="C21" s="6" t="s">
        <v>220</v>
      </c>
      <c r="D21" s="7" t="s">
        <v>190</v>
      </c>
      <c r="E21" s="10" t="s">
        <v>218</v>
      </c>
      <c r="F21" s="8"/>
      <c r="G21" s="8">
        <v>90</v>
      </c>
      <c r="H21" s="8">
        <f t="shared" si="0"/>
        <v>405.35000000000031</v>
      </c>
      <c r="I21" s="6"/>
    </row>
    <row r="22" spans="1:11" s="9" customFormat="1" ht="18" customHeight="1" x14ac:dyDescent="0.25">
      <c r="A22" s="5">
        <v>43305</v>
      </c>
      <c r="B22" s="5" t="s">
        <v>221</v>
      </c>
      <c r="C22" s="6" t="s">
        <v>26</v>
      </c>
      <c r="D22" s="7" t="s">
        <v>23</v>
      </c>
      <c r="E22" s="10" t="s">
        <v>25</v>
      </c>
      <c r="F22" s="8"/>
      <c r="G22" s="8">
        <v>50</v>
      </c>
      <c r="H22" s="8">
        <f t="shared" si="0"/>
        <v>355.35000000000031</v>
      </c>
      <c r="I22" s="6"/>
    </row>
    <row r="23" spans="1:11" s="9" customFormat="1" ht="17.25" customHeight="1" x14ac:dyDescent="0.25">
      <c r="A23" s="5">
        <v>43305</v>
      </c>
      <c r="B23" s="5" t="s">
        <v>222</v>
      </c>
      <c r="C23" s="6" t="s">
        <v>231</v>
      </c>
      <c r="D23" s="7" t="s">
        <v>39</v>
      </c>
      <c r="E23" s="10" t="s">
        <v>218</v>
      </c>
      <c r="F23" s="8"/>
      <c r="G23" s="8">
        <v>50</v>
      </c>
      <c r="H23" s="8">
        <f t="shared" si="0"/>
        <v>305.35000000000031</v>
      </c>
      <c r="I23" s="6"/>
    </row>
    <row r="24" spans="1:11" s="9" customFormat="1" ht="17.25" customHeight="1" x14ac:dyDescent="0.25">
      <c r="A24" s="5">
        <v>43306</v>
      </c>
      <c r="B24" s="5" t="s">
        <v>223</v>
      </c>
      <c r="C24" s="6" t="s">
        <v>232</v>
      </c>
      <c r="D24" s="7" t="s">
        <v>233</v>
      </c>
      <c r="E24" s="10" t="s">
        <v>16</v>
      </c>
      <c r="F24" s="8"/>
      <c r="G24" s="8">
        <v>40</v>
      </c>
      <c r="H24" s="8">
        <f t="shared" si="0"/>
        <v>265.35000000000031</v>
      </c>
      <c r="I24" s="6"/>
    </row>
    <row r="25" spans="1:11" s="9" customFormat="1" ht="18.75" customHeight="1" x14ac:dyDescent="0.25">
      <c r="A25" s="5">
        <v>43306</v>
      </c>
      <c r="B25" s="5" t="s">
        <v>224</v>
      </c>
      <c r="C25" s="6" t="s">
        <v>234</v>
      </c>
      <c r="D25" s="7" t="s">
        <v>235</v>
      </c>
      <c r="E25" s="10" t="s">
        <v>236</v>
      </c>
      <c r="F25" s="8"/>
      <c r="G25" s="8">
        <v>100</v>
      </c>
      <c r="H25" s="8">
        <f t="shared" si="0"/>
        <v>165.35000000000031</v>
      </c>
      <c r="I25" s="6"/>
    </row>
    <row r="26" spans="1:11" s="9" customFormat="1" ht="18.75" customHeight="1" x14ac:dyDescent="0.25">
      <c r="A26" s="5">
        <v>43308</v>
      </c>
      <c r="B26" s="5" t="s">
        <v>225</v>
      </c>
      <c r="C26" s="6" t="s">
        <v>237</v>
      </c>
      <c r="D26" s="7" t="s">
        <v>15</v>
      </c>
      <c r="E26" s="10" t="s">
        <v>16</v>
      </c>
      <c r="F26" s="8"/>
      <c r="G26" s="8">
        <v>3.2</v>
      </c>
      <c r="H26" s="8">
        <f t="shared" si="0"/>
        <v>162.15000000000032</v>
      </c>
      <c r="I26" s="12"/>
    </row>
    <row r="27" spans="1:11" s="9" customFormat="1" ht="17.25" customHeight="1" x14ac:dyDescent="0.25">
      <c r="A27" s="5">
        <v>43311</v>
      </c>
      <c r="B27" s="5" t="s">
        <v>226</v>
      </c>
      <c r="C27" s="6" t="s">
        <v>238</v>
      </c>
      <c r="D27" s="7" t="s">
        <v>55</v>
      </c>
      <c r="E27" s="10" t="s">
        <v>16</v>
      </c>
      <c r="F27" s="8"/>
      <c r="G27" s="8">
        <v>32.4</v>
      </c>
      <c r="H27" s="8">
        <f t="shared" si="0"/>
        <v>129.75000000000031</v>
      </c>
      <c r="I27" s="12"/>
    </row>
    <row r="28" spans="1:11" s="9" customFormat="1" ht="17.25" customHeight="1" x14ac:dyDescent="0.25">
      <c r="A28" s="5">
        <v>43312</v>
      </c>
      <c r="B28" s="5" t="s">
        <v>227</v>
      </c>
      <c r="C28" s="6" t="s">
        <v>239</v>
      </c>
      <c r="D28" s="7" t="s">
        <v>55</v>
      </c>
      <c r="E28" s="10" t="s">
        <v>240</v>
      </c>
      <c r="F28" s="8"/>
      <c r="G28" s="8">
        <v>90</v>
      </c>
      <c r="H28" s="8">
        <f t="shared" si="0"/>
        <v>39.750000000000313</v>
      </c>
      <c r="I28" s="12"/>
    </row>
    <row r="29" spans="1:11" s="9" customFormat="1" ht="17.25" customHeight="1" x14ac:dyDescent="0.25">
      <c r="A29" s="5"/>
      <c r="B29" s="5"/>
      <c r="C29" s="6"/>
      <c r="D29" s="7"/>
      <c r="E29" s="10"/>
      <c r="F29" s="8"/>
      <c r="G29" s="8"/>
      <c r="H29" s="8"/>
      <c r="I29" s="12"/>
    </row>
    <row r="30" spans="1:11" s="9" customFormat="1" ht="17.25" customHeight="1" x14ac:dyDescent="0.25">
      <c r="A30" s="5"/>
      <c r="B30" s="5"/>
      <c r="C30" s="6"/>
      <c r="D30" s="7"/>
      <c r="E30" s="10"/>
      <c r="F30" s="8"/>
      <c r="G30" s="8"/>
      <c r="H30" s="8"/>
      <c r="I30" s="12"/>
    </row>
    <row r="31" spans="1:11" s="9" customFormat="1" ht="17.25" customHeight="1" x14ac:dyDescent="0.25">
      <c r="A31" s="5"/>
      <c r="B31" s="5"/>
      <c r="C31" s="6"/>
      <c r="D31" s="7"/>
      <c r="E31" s="10"/>
      <c r="F31" s="8"/>
      <c r="G31" s="8"/>
      <c r="H31" s="8"/>
      <c r="I31" s="12"/>
    </row>
    <row r="32" spans="1:11" s="9" customFormat="1" ht="19.5" customHeight="1" x14ac:dyDescent="0.25">
      <c r="A32" s="5"/>
      <c r="B32" s="5"/>
      <c r="C32" s="6"/>
      <c r="D32" s="7"/>
      <c r="E32" s="10"/>
      <c r="F32" s="8"/>
      <c r="G32" s="8"/>
      <c r="H32" s="8"/>
      <c r="I32" s="6"/>
    </row>
    <row r="33" spans="1:9" s="9" customFormat="1" ht="15.75" customHeight="1" x14ac:dyDescent="0.25">
      <c r="A33" s="5"/>
      <c r="B33" s="5"/>
      <c r="C33" s="6"/>
      <c r="D33" s="7"/>
      <c r="E33" s="10"/>
      <c r="F33" s="8"/>
      <c r="G33" s="8"/>
      <c r="H33" s="8"/>
      <c r="I33" s="12"/>
    </row>
    <row r="34" spans="1:9" s="9" customFormat="1" ht="16.5" customHeight="1" x14ac:dyDescent="0.25">
      <c r="A34" s="5"/>
      <c r="B34" s="5"/>
      <c r="C34" s="6"/>
      <c r="D34" s="7"/>
      <c r="E34" s="10"/>
      <c r="F34" s="8"/>
      <c r="G34" s="8"/>
      <c r="H34" s="8"/>
      <c r="I34" s="6"/>
    </row>
    <row r="35" spans="1:9" s="9" customFormat="1" ht="16.5" customHeight="1" x14ac:dyDescent="0.25">
      <c r="A35" s="5"/>
      <c r="B35" s="5"/>
      <c r="C35" s="6"/>
      <c r="D35" s="7"/>
      <c r="E35" s="6"/>
      <c r="F35" s="8"/>
      <c r="G35" s="8"/>
      <c r="H35" s="13"/>
      <c r="I35" s="6"/>
    </row>
    <row r="36" spans="1:9" s="18" customFormat="1" ht="16.5" customHeight="1" thickBot="1" x14ac:dyDescent="0.3">
      <c r="A36" s="14"/>
      <c r="B36" s="14"/>
      <c r="C36" s="15"/>
      <c r="D36" s="16"/>
      <c r="E36" s="15" t="s">
        <v>17</v>
      </c>
      <c r="F36" s="17"/>
      <c r="G36" s="17">
        <f>SUM(G9:G34)</f>
        <v>921.25</v>
      </c>
      <c r="H36" s="15"/>
      <c r="I36" s="15"/>
    </row>
    <row r="37" spans="1:9" s="19" customFormat="1" ht="12.75" x14ac:dyDescent="0.2"/>
    <row r="38" spans="1:9" x14ac:dyDescent="0.2">
      <c r="G38" s="20"/>
    </row>
    <row r="39" spans="1:9" x14ac:dyDescent="0.2">
      <c r="A39" s="19" t="s">
        <v>18</v>
      </c>
    </row>
    <row r="40" spans="1:9" x14ac:dyDescent="0.2">
      <c r="C40" s="21"/>
    </row>
    <row r="47" spans="1:9" x14ac:dyDescent="0.2">
      <c r="F47" s="23"/>
    </row>
    <row r="48" spans="1:9" x14ac:dyDescent="0.2">
      <c r="G48" s="23"/>
    </row>
    <row r="50" spans="6:6" x14ac:dyDescent="0.2">
      <c r="F50" s="20"/>
    </row>
  </sheetData>
  <mergeCells count="4">
    <mergeCell ref="A1:I1"/>
    <mergeCell ref="A2:I2"/>
    <mergeCell ref="A3:I3"/>
    <mergeCell ref="A4:I4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39276A-98EA-4383-BBA0-B69055B98418}">
  <sheetPr>
    <pageSetUpPr fitToPage="1"/>
  </sheetPr>
  <dimension ref="A1:K50"/>
  <sheetViews>
    <sheetView topLeftCell="A22" workbookViewId="0">
      <selection activeCell="C29" sqref="C29:E29"/>
    </sheetView>
  </sheetViews>
  <sheetFormatPr defaultRowHeight="14.25" x14ac:dyDescent="0.2"/>
  <cols>
    <col min="1" max="2" width="13.7109375" style="1" customWidth="1"/>
    <col min="3" max="3" width="34.140625" style="1" customWidth="1"/>
    <col min="4" max="4" width="16" style="1" customWidth="1"/>
    <col min="5" max="5" width="29.85546875" style="1" customWidth="1"/>
    <col min="6" max="6" width="17" style="1" customWidth="1"/>
    <col min="7" max="7" width="16.7109375" style="1" customWidth="1"/>
    <col min="8" max="8" width="18" style="1" customWidth="1"/>
    <col min="9" max="9" width="25.85546875" style="1" customWidth="1"/>
    <col min="10" max="16384" width="9.140625" style="1"/>
  </cols>
  <sheetData>
    <row r="1" spans="1:11" ht="15" x14ac:dyDescent="0.25">
      <c r="A1" s="25" t="s">
        <v>0</v>
      </c>
      <c r="B1" s="25"/>
      <c r="C1" s="25"/>
      <c r="D1" s="25"/>
      <c r="E1" s="25"/>
      <c r="F1" s="25"/>
      <c r="G1" s="25"/>
      <c r="H1" s="25"/>
      <c r="I1" s="25"/>
    </row>
    <row r="2" spans="1:11" ht="15" x14ac:dyDescent="0.25">
      <c r="A2" s="25" t="s">
        <v>1</v>
      </c>
      <c r="B2" s="25"/>
      <c r="C2" s="25"/>
      <c r="D2" s="25"/>
      <c r="E2" s="25"/>
      <c r="F2" s="25"/>
      <c r="G2" s="25"/>
      <c r="H2" s="25"/>
      <c r="I2" s="25"/>
    </row>
    <row r="3" spans="1:11" ht="15" x14ac:dyDescent="0.25">
      <c r="A3" s="25" t="s">
        <v>2</v>
      </c>
      <c r="B3" s="25"/>
      <c r="C3" s="25"/>
      <c r="D3" s="25"/>
      <c r="E3" s="25"/>
      <c r="F3" s="25"/>
      <c r="G3" s="25"/>
      <c r="H3" s="25"/>
      <c r="I3" s="25"/>
    </row>
    <row r="4" spans="1:11" ht="15" x14ac:dyDescent="0.25">
      <c r="A4" s="25" t="s">
        <v>3</v>
      </c>
      <c r="B4" s="25"/>
      <c r="C4" s="25"/>
      <c r="D4" s="25"/>
      <c r="E4" s="25"/>
      <c r="F4" s="25"/>
      <c r="G4" s="25"/>
      <c r="H4" s="25"/>
      <c r="I4" s="25"/>
    </row>
    <row r="6" spans="1:11" ht="15" x14ac:dyDescent="0.25">
      <c r="A6" s="2" t="s">
        <v>241</v>
      </c>
      <c r="B6" s="2"/>
      <c r="H6" s="20"/>
    </row>
    <row r="8" spans="1:11" s="4" customFormat="1" ht="22.5" customHeight="1" x14ac:dyDescent="0.25">
      <c r="A8" s="3" t="s">
        <v>4</v>
      </c>
      <c r="B8" s="3" t="s">
        <v>5</v>
      </c>
      <c r="C8" s="3" t="s">
        <v>6</v>
      </c>
      <c r="D8" s="3" t="s">
        <v>7</v>
      </c>
      <c r="E8" s="3" t="s">
        <v>8</v>
      </c>
      <c r="F8" s="3" t="s">
        <v>9</v>
      </c>
      <c r="G8" s="3" t="s">
        <v>10</v>
      </c>
      <c r="H8" s="3" t="s">
        <v>11</v>
      </c>
      <c r="I8" s="3" t="s">
        <v>12</v>
      </c>
    </row>
    <row r="9" spans="1:11" s="9" customFormat="1" ht="17.25" customHeight="1" x14ac:dyDescent="0.25">
      <c r="A9" s="5"/>
      <c r="B9" s="5"/>
      <c r="C9" s="6" t="s">
        <v>13</v>
      </c>
      <c r="D9" s="7"/>
      <c r="E9" s="6"/>
      <c r="F9" s="8"/>
      <c r="G9" s="8"/>
      <c r="H9" s="8">
        <f>'July''18'!H28</f>
        <v>39.750000000000313</v>
      </c>
      <c r="I9" s="6"/>
    </row>
    <row r="10" spans="1:11" s="9" customFormat="1" ht="18" customHeight="1" x14ac:dyDescent="0.25">
      <c r="A10" s="5">
        <v>43313</v>
      </c>
      <c r="B10" s="5" t="s">
        <v>242</v>
      </c>
      <c r="C10" s="6" t="s">
        <v>14</v>
      </c>
      <c r="D10" s="7" t="s">
        <v>15</v>
      </c>
      <c r="E10" s="10" t="s">
        <v>16</v>
      </c>
      <c r="F10" s="8">
        <v>460.25</v>
      </c>
      <c r="G10" s="8"/>
      <c r="H10" s="8">
        <f>H9+F10-G10</f>
        <v>500.00000000000034</v>
      </c>
      <c r="I10" s="6"/>
    </row>
    <row r="11" spans="1:11" s="9" customFormat="1" ht="17.25" customHeight="1" x14ac:dyDescent="0.25">
      <c r="A11" s="5">
        <v>43313</v>
      </c>
      <c r="B11" s="5" t="s">
        <v>228</v>
      </c>
      <c r="C11" s="6" t="s">
        <v>26</v>
      </c>
      <c r="D11" s="7" t="s">
        <v>23</v>
      </c>
      <c r="E11" s="10" t="s">
        <v>25</v>
      </c>
      <c r="F11" s="8"/>
      <c r="G11" s="8">
        <v>50</v>
      </c>
      <c r="H11" s="8">
        <f t="shared" ref="H11:H29" si="0">H10+F11-G11</f>
        <v>450.00000000000034</v>
      </c>
      <c r="I11" s="6"/>
      <c r="K11" s="11"/>
    </row>
    <row r="12" spans="1:11" s="9" customFormat="1" ht="17.25" customHeight="1" x14ac:dyDescent="0.25">
      <c r="A12" s="5">
        <v>43315</v>
      </c>
      <c r="B12" s="5" t="s">
        <v>229</v>
      </c>
      <c r="C12" s="6" t="s">
        <v>247</v>
      </c>
      <c r="D12" s="7" t="s">
        <v>15</v>
      </c>
      <c r="E12" s="10" t="s">
        <v>248</v>
      </c>
      <c r="F12" s="8"/>
      <c r="G12" s="8">
        <v>6.6</v>
      </c>
      <c r="H12" s="8">
        <f t="shared" si="0"/>
        <v>443.40000000000032</v>
      </c>
      <c r="I12" s="6"/>
      <c r="K12" s="11"/>
    </row>
    <row r="13" spans="1:11" s="9" customFormat="1" ht="18.75" customHeight="1" x14ac:dyDescent="0.25">
      <c r="A13" s="5">
        <v>43318</v>
      </c>
      <c r="B13" s="5" t="s">
        <v>230</v>
      </c>
      <c r="C13" s="6" t="s">
        <v>249</v>
      </c>
      <c r="D13" s="7" t="s">
        <v>15</v>
      </c>
      <c r="E13" s="10" t="s">
        <v>250</v>
      </c>
      <c r="F13" s="8"/>
      <c r="G13" s="8">
        <v>6.75</v>
      </c>
      <c r="H13" s="8">
        <f t="shared" si="0"/>
        <v>436.65000000000032</v>
      </c>
      <c r="I13" s="6"/>
      <c r="K13" s="11"/>
    </row>
    <row r="14" spans="1:11" s="9" customFormat="1" ht="17.25" customHeight="1" x14ac:dyDescent="0.25">
      <c r="A14" s="5">
        <v>43319</v>
      </c>
      <c r="B14" s="5" t="s">
        <v>243</v>
      </c>
      <c r="C14" s="6" t="s">
        <v>251</v>
      </c>
      <c r="D14" s="7" t="s">
        <v>252</v>
      </c>
      <c r="E14" s="10" t="s">
        <v>253</v>
      </c>
      <c r="F14" s="8"/>
      <c r="G14" s="8">
        <v>52.5</v>
      </c>
      <c r="H14" s="8">
        <f t="shared" si="0"/>
        <v>384.15000000000032</v>
      </c>
      <c r="I14" s="6"/>
      <c r="K14" s="11"/>
    </row>
    <row r="15" spans="1:11" s="9" customFormat="1" ht="17.25" customHeight="1" x14ac:dyDescent="0.25">
      <c r="A15" s="5">
        <v>43319</v>
      </c>
      <c r="B15" s="5" t="s">
        <v>244</v>
      </c>
      <c r="C15" s="6" t="s">
        <v>254</v>
      </c>
      <c r="D15" s="7" t="s">
        <v>124</v>
      </c>
      <c r="E15" s="10" t="s">
        <v>255</v>
      </c>
      <c r="F15" s="8"/>
      <c r="G15" s="8">
        <v>19.600000000000001</v>
      </c>
      <c r="H15" s="8">
        <f t="shared" si="0"/>
        <v>364.5500000000003</v>
      </c>
      <c r="I15" s="6"/>
      <c r="K15" s="11"/>
    </row>
    <row r="16" spans="1:11" s="9" customFormat="1" ht="17.25" customHeight="1" x14ac:dyDescent="0.25">
      <c r="A16" s="5">
        <v>43320</v>
      </c>
      <c r="B16" s="5" t="s">
        <v>245</v>
      </c>
      <c r="C16" s="6" t="s">
        <v>26</v>
      </c>
      <c r="D16" s="7" t="s">
        <v>23</v>
      </c>
      <c r="E16" s="10" t="s">
        <v>25</v>
      </c>
      <c r="F16" s="8"/>
      <c r="G16" s="8">
        <v>50</v>
      </c>
      <c r="H16" s="8">
        <f t="shared" si="0"/>
        <v>314.5500000000003</v>
      </c>
      <c r="I16" s="6"/>
      <c r="K16" s="11"/>
    </row>
    <row r="17" spans="1:11" s="9" customFormat="1" ht="18.75" customHeight="1" x14ac:dyDescent="0.25">
      <c r="A17" s="5">
        <v>43322</v>
      </c>
      <c r="B17" s="5" t="s">
        <v>246</v>
      </c>
      <c r="C17" s="6" t="s">
        <v>269</v>
      </c>
      <c r="D17" s="7" t="s">
        <v>23</v>
      </c>
      <c r="E17" s="10" t="s">
        <v>270</v>
      </c>
      <c r="F17" s="8"/>
      <c r="G17" s="8">
        <v>20.25</v>
      </c>
      <c r="H17" s="8">
        <f t="shared" si="0"/>
        <v>294.3000000000003</v>
      </c>
      <c r="I17" s="6"/>
      <c r="K17" s="11"/>
    </row>
    <row r="18" spans="1:11" s="9" customFormat="1" ht="18.75" customHeight="1" x14ac:dyDescent="0.25">
      <c r="A18" s="5">
        <v>43325</v>
      </c>
      <c r="B18" s="5" t="s">
        <v>258</v>
      </c>
      <c r="C18" s="6" t="s">
        <v>272</v>
      </c>
      <c r="D18" s="7" t="s">
        <v>271</v>
      </c>
      <c r="E18" s="10" t="s">
        <v>40</v>
      </c>
      <c r="F18" s="8"/>
      <c r="G18" s="8">
        <v>28.5</v>
      </c>
      <c r="H18" s="8">
        <f t="shared" si="0"/>
        <v>265.8000000000003</v>
      </c>
      <c r="I18" s="6"/>
      <c r="K18" s="11"/>
    </row>
    <row r="19" spans="1:11" s="9" customFormat="1" ht="17.25" customHeight="1" x14ac:dyDescent="0.25">
      <c r="A19" s="5">
        <v>43326</v>
      </c>
      <c r="B19" s="5" t="s">
        <v>259</v>
      </c>
      <c r="C19" s="6" t="s">
        <v>273</v>
      </c>
      <c r="D19" s="7" t="s">
        <v>23</v>
      </c>
      <c r="E19" s="10" t="s">
        <v>274</v>
      </c>
      <c r="F19" s="8"/>
      <c r="G19" s="8">
        <v>42</v>
      </c>
      <c r="H19" s="8">
        <f t="shared" si="0"/>
        <v>223.8000000000003</v>
      </c>
      <c r="I19" s="6"/>
    </row>
    <row r="20" spans="1:11" s="9" customFormat="1" ht="18.75" customHeight="1" x14ac:dyDescent="0.25">
      <c r="A20" s="5">
        <v>43326</v>
      </c>
      <c r="B20" s="5" t="s">
        <v>260</v>
      </c>
      <c r="C20" s="6" t="s">
        <v>26</v>
      </c>
      <c r="D20" s="7" t="s">
        <v>23</v>
      </c>
      <c r="E20" s="10" t="s">
        <v>25</v>
      </c>
      <c r="F20" s="8"/>
      <c r="G20" s="8">
        <v>50</v>
      </c>
      <c r="H20" s="8">
        <f t="shared" si="0"/>
        <v>173.8000000000003</v>
      </c>
      <c r="I20" s="6"/>
    </row>
    <row r="21" spans="1:11" s="9" customFormat="1" ht="16.5" customHeight="1" x14ac:dyDescent="0.25">
      <c r="A21" s="5">
        <v>43327</v>
      </c>
      <c r="B21" s="5" t="s">
        <v>261</v>
      </c>
      <c r="C21" s="6" t="s">
        <v>275</v>
      </c>
      <c r="D21" s="7" t="s">
        <v>276</v>
      </c>
      <c r="E21" s="10" t="s">
        <v>16</v>
      </c>
      <c r="F21" s="8"/>
      <c r="G21" s="8">
        <v>59</v>
      </c>
      <c r="H21" s="8">
        <f t="shared" si="0"/>
        <v>114.8000000000003</v>
      </c>
      <c r="I21" s="6"/>
    </row>
    <row r="22" spans="1:11" s="9" customFormat="1" ht="18" customHeight="1" x14ac:dyDescent="0.25">
      <c r="A22" s="5">
        <v>43329</v>
      </c>
      <c r="B22" s="5" t="s">
        <v>262</v>
      </c>
      <c r="C22" s="6" t="s">
        <v>277</v>
      </c>
      <c r="D22" s="7" t="s">
        <v>23</v>
      </c>
      <c r="E22" s="10" t="s">
        <v>16</v>
      </c>
      <c r="F22" s="24"/>
      <c r="G22" s="8">
        <v>56</v>
      </c>
      <c r="H22" s="8">
        <f t="shared" si="0"/>
        <v>58.800000000000296</v>
      </c>
      <c r="I22" s="6"/>
    </row>
    <row r="23" spans="1:11" s="9" customFormat="1" ht="17.25" customHeight="1" x14ac:dyDescent="0.25">
      <c r="A23" s="5">
        <v>43329</v>
      </c>
      <c r="B23" s="5" t="s">
        <v>263</v>
      </c>
      <c r="C23" s="6" t="s">
        <v>278</v>
      </c>
      <c r="D23" s="7" t="s">
        <v>23</v>
      </c>
      <c r="E23" s="10" t="s">
        <v>16</v>
      </c>
      <c r="F23" s="8"/>
      <c r="G23" s="8">
        <v>15</v>
      </c>
      <c r="H23" s="8">
        <f t="shared" si="0"/>
        <v>43.800000000000296</v>
      </c>
      <c r="I23" s="6"/>
    </row>
    <row r="24" spans="1:11" s="9" customFormat="1" ht="17.25" customHeight="1" x14ac:dyDescent="0.25">
      <c r="A24" s="5">
        <v>43329</v>
      </c>
      <c r="B24" s="5" t="s">
        <v>279</v>
      </c>
      <c r="C24" s="6" t="s">
        <v>14</v>
      </c>
      <c r="D24" s="7" t="s">
        <v>15</v>
      </c>
      <c r="E24" s="10" t="s">
        <v>16</v>
      </c>
      <c r="F24" s="8">
        <v>456.2</v>
      </c>
      <c r="G24" s="8"/>
      <c r="H24" s="8">
        <f t="shared" si="0"/>
        <v>500.00000000000028</v>
      </c>
      <c r="I24" s="6"/>
    </row>
    <row r="25" spans="1:11" s="9" customFormat="1" ht="18.75" customHeight="1" x14ac:dyDescent="0.25">
      <c r="A25" s="5">
        <v>43328</v>
      </c>
      <c r="B25" s="5" t="s">
        <v>264</v>
      </c>
      <c r="C25" s="6" t="s">
        <v>280</v>
      </c>
      <c r="D25" s="7" t="s">
        <v>281</v>
      </c>
      <c r="E25" s="10" t="s">
        <v>16</v>
      </c>
      <c r="F25" s="8"/>
      <c r="G25" s="8">
        <v>48</v>
      </c>
      <c r="H25" s="8">
        <f t="shared" si="0"/>
        <v>452.00000000000028</v>
      </c>
      <c r="I25" s="6"/>
    </row>
    <row r="26" spans="1:11" s="9" customFormat="1" ht="18.75" customHeight="1" x14ac:dyDescent="0.25">
      <c r="A26" s="5">
        <v>43332</v>
      </c>
      <c r="B26" s="5" t="s">
        <v>265</v>
      </c>
      <c r="C26" s="6" t="s">
        <v>26</v>
      </c>
      <c r="D26" s="7" t="s">
        <v>23</v>
      </c>
      <c r="E26" s="10" t="s">
        <v>25</v>
      </c>
      <c r="F26" s="8"/>
      <c r="G26" s="8">
        <v>50</v>
      </c>
      <c r="H26" s="8">
        <f t="shared" si="0"/>
        <v>402.00000000000028</v>
      </c>
      <c r="I26" s="12"/>
    </row>
    <row r="27" spans="1:11" s="9" customFormat="1" ht="17.25" customHeight="1" x14ac:dyDescent="0.25">
      <c r="A27" s="5">
        <v>43335</v>
      </c>
      <c r="B27" s="5" t="s">
        <v>266</v>
      </c>
      <c r="C27" s="6" t="s">
        <v>26</v>
      </c>
      <c r="D27" s="7" t="s">
        <v>23</v>
      </c>
      <c r="E27" s="10" t="s">
        <v>25</v>
      </c>
      <c r="F27" s="8"/>
      <c r="G27" s="8">
        <v>50</v>
      </c>
      <c r="H27" s="8">
        <f t="shared" si="0"/>
        <v>352.00000000000028</v>
      </c>
      <c r="I27" s="12"/>
    </row>
    <row r="28" spans="1:11" s="9" customFormat="1" ht="17.25" customHeight="1" x14ac:dyDescent="0.25">
      <c r="A28" s="5">
        <v>43336</v>
      </c>
      <c r="B28" s="5" t="s">
        <v>267</v>
      </c>
      <c r="C28" s="6" t="s">
        <v>282</v>
      </c>
      <c r="D28" s="7" t="s">
        <v>55</v>
      </c>
      <c r="E28" s="10" t="s">
        <v>283</v>
      </c>
      <c r="F28" s="8"/>
      <c r="G28" s="8">
        <v>3.5</v>
      </c>
      <c r="H28" s="8">
        <f t="shared" si="0"/>
        <v>348.50000000000028</v>
      </c>
      <c r="I28" s="12"/>
    </row>
    <row r="29" spans="1:11" s="9" customFormat="1" ht="17.25" customHeight="1" x14ac:dyDescent="0.25">
      <c r="A29" s="5">
        <v>43341</v>
      </c>
      <c r="B29" s="5" t="s">
        <v>268</v>
      </c>
      <c r="C29" s="6" t="s">
        <v>26</v>
      </c>
      <c r="D29" s="7" t="s">
        <v>23</v>
      </c>
      <c r="E29" s="10" t="s">
        <v>25</v>
      </c>
      <c r="F29" s="8"/>
      <c r="G29" s="8">
        <v>50</v>
      </c>
      <c r="H29" s="8">
        <f t="shared" si="0"/>
        <v>298.50000000000028</v>
      </c>
      <c r="I29" s="12"/>
    </row>
    <row r="30" spans="1:11" s="9" customFormat="1" ht="17.25" customHeight="1" x14ac:dyDescent="0.25">
      <c r="A30" s="5"/>
      <c r="B30" s="5"/>
      <c r="C30" s="6"/>
      <c r="D30" s="7"/>
      <c r="E30" s="10"/>
      <c r="F30" s="8"/>
      <c r="G30" s="8"/>
      <c r="H30" s="8"/>
      <c r="I30" s="12"/>
    </row>
    <row r="31" spans="1:11" s="9" customFormat="1" ht="17.25" customHeight="1" x14ac:dyDescent="0.25">
      <c r="A31" s="5"/>
      <c r="B31" s="5"/>
      <c r="C31" s="6"/>
      <c r="D31" s="7"/>
      <c r="E31" s="10"/>
      <c r="F31" s="8"/>
      <c r="G31" s="8"/>
      <c r="H31" s="8"/>
      <c r="I31" s="12"/>
    </row>
    <row r="32" spans="1:11" s="9" customFormat="1" ht="19.5" customHeight="1" x14ac:dyDescent="0.25">
      <c r="A32" s="5"/>
      <c r="B32" s="5"/>
      <c r="C32" s="6"/>
      <c r="D32" s="7"/>
      <c r="E32" s="10"/>
      <c r="F32" s="8"/>
      <c r="G32" s="8"/>
      <c r="H32" s="8"/>
      <c r="I32" s="6"/>
    </row>
    <row r="33" spans="1:9" s="9" customFormat="1" ht="15.75" customHeight="1" x14ac:dyDescent="0.25">
      <c r="A33" s="5"/>
      <c r="B33" s="5"/>
      <c r="C33" s="6"/>
      <c r="D33" s="7"/>
      <c r="E33" s="10"/>
      <c r="F33" s="8"/>
      <c r="G33" s="8"/>
      <c r="H33" s="8"/>
      <c r="I33" s="12"/>
    </row>
    <row r="34" spans="1:9" s="9" customFormat="1" ht="16.5" customHeight="1" x14ac:dyDescent="0.25">
      <c r="A34" s="5"/>
      <c r="B34" s="5"/>
      <c r="C34" s="6"/>
      <c r="D34" s="7"/>
      <c r="E34" s="10"/>
      <c r="F34" s="8"/>
      <c r="G34" s="8"/>
      <c r="H34" s="8"/>
      <c r="I34" s="6"/>
    </row>
    <row r="35" spans="1:9" s="9" customFormat="1" ht="16.5" customHeight="1" x14ac:dyDescent="0.25">
      <c r="A35" s="5"/>
      <c r="B35" s="5"/>
      <c r="C35" s="6"/>
      <c r="D35" s="7"/>
      <c r="E35" s="6"/>
      <c r="F35" s="8"/>
      <c r="G35" s="8"/>
      <c r="H35" s="13"/>
      <c r="I35" s="6"/>
    </row>
    <row r="36" spans="1:9" s="18" customFormat="1" ht="16.5" customHeight="1" thickBot="1" x14ac:dyDescent="0.3">
      <c r="A36" s="14"/>
      <c r="B36" s="14"/>
      <c r="C36" s="15"/>
      <c r="D36" s="16"/>
      <c r="E36" s="15" t="s">
        <v>17</v>
      </c>
      <c r="F36" s="17"/>
      <c r="G36" s="17">
        <f>SUM(G9:G34)</f>
        <v>657.7</v>
      </c>
      <c r="H36" s="15"/>
      <c r="I36" s="15"/>
    </row>
    <row r="37" spans="1:9" s="19" customFormat="1" ht="12.75" x14ac:dyDescent="0.2"/>
    <row r="38" spans="1:9" x14ac:dyDescent="0.2">
      <c r="G38" s="20"/>
    </row>
    <row r="39" spans="1:9" x14ac:dyDescent="0.2">
      <c r="A39" s="19" t="s">
        <v>18</v>
      </c>
    </row>
    <row r="40" spans="1:9" x14ac:dyDescent="0.2">
      <c r="C40" s="21"/>
    </row>
    <row r="47" spans="1:9" x14ac:dyDescent="0.2">
      <c r="F47" s="23"/>
    </row>
    <row r="48" spans="1:9" x14ac:dyDescent="0.2">
      <c r="G48" s="23"/>
    </row>
    <row r="50" spans="6:6" x14ac:dyDescent="0.2">
      <c r="F50" s="20"/>
    </row>
  </sheetData>
  <mergeCells count="4">
    <mergeCell ref="A1:I1"/>
    <mergeCell ref="A2:I2"/>
    <mergeCell ref="A3:I3"/>
    <mergeCell ref="A4:I4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B082FD-8AE6-45A2-B106-5642937C5DD4}">
  <sheetPr>
    <pageSetUpPr fitToPage="1"/>
  </sheetPr>
  <dimension ref="A1:K50"/>
  <sheetViews>
    <sheetView topLeftCell="A16" workbookViewId="0">
      <selection activeCell="G18" sqref="G18"/>
    </sheetView>
  </sheetViews>
  <sheetFormatPr defaultRowHeight="14.25" x14ac:dyDescent="0.2"/>
  <cols>
    <col min="1" max="2" width="13.7109375" style="1" customWidth="1"/>
    <col min="3" max="3" width="34.140625" style="1" customWidth="1"/>
    <col min="4" max="4" width="16" style="1" customWidth="1"/>
    <col min="5" max="5" width="29.85546875" style="1" customWidth="1"/>
    <col min="6" max="6" width="17" style="1" customWidth="1"/>
    <col min="7" max="7" width="16.7109375" style="1" customWidth="1"/>
    <col min="8" max="8" width="18" style="1" customWidth="1"/>
    <col min="9" max="9" width="25.85546875" style="1" customWidth="1"/>
    <col min="10" max="16384" width="9.140625" style="1"/>
  </cols>
  <sheetData>
    <row r="1" spans="1:11" ht="15" x14ac:dyDescent="0.25">
      <c r="A1" s="25" t="s">
        <v>0</v>
      </c>
      <c r="B1" s="25"/>
      <c r="C1" s="25"/>
      <c r="D1" s="25"/>
      <c r="E1" s="25"/>
      <c r="F1" s="25"/>
      <c r="G1" s="25"/>
      <c r="H1" s="25"/>
      <c r="I1" s="25"/>
    </row>
    <row r="2" spans="1:11" ht="15" x14ac:dyDescent="0.25">
      <c r="A2" s="25" t="s">
        <v>1</v>
      </c>
      <c r="B2" s="25"/>
      <c r="C2" s="25"/>
      <c r="D2" s="25"/>
      <c r="E2" s="25"/>
      <c r="F2" s="25"/>
      <c r="G2" s="25"/>
      <c r="H2" s="25"/>
      <c r="I2" s="25"/>
    </row>
    <row r="3" spans="1:11" ht="15" x14ac:dyDescent="0.25">
      <c r="A3" s="25" t="s">
        <v>2</v>
      </c>
      <c r="B3" s="25"/>
      <c r="C3" s="25"/>
      <c r="D3" s="25"/>
      <c r="E3" s="25"/>
      <c r="F3" s="25"/>
      <c r="G3" s="25"/>
      <c r="H3" s="25"/>
      <c r="I3" s="25"/>
    </row>
    <row r="4" spans="1:11" ht="15" x14ac:dyDescent="0.25">
      <c r="A4" s="25" t="s">
        <v>3</v>
      </c>
      <c r="B4" s="25"/>
      <c r="C4" s="25"/>
      <c r="D4" s="25"/>
      <c r="E4" s="25"/>
      <c r="F4" s="25"/>
      <c r="G4" s="25"/>
      <c r="H4" s="25"/>
      <c r="I4" s="25"/>
    </row>
    <row r="6" spans="1:11" ht="15" x14ac:dyDescent="0.25">
      <c r="A6" s="2" t="s">
        <v>284</v>
      </c>
      <c r="B6" s="2"/>
      <c r="H6" s="20"/>
    </row>
    <row r="8" spans="1:11" s="4" customFormat="1" ht="22.5" customHeight="1" x14ac:dyDescent="0.25">
      <c r="A8" s="3" t="s">
        <v>4</v>
      </c>
      <c r="B8" s="3" t="s">
        <v>5</v>
      </c>
      <c r="C8" s="3" t="s">
        <v>6</v>
      </c>
      <c r="D8" s="3" t="s">
        <v>7</v>
      </c>
      <c r="E8" s="3" t="s">
        <v>8</v>
      </c>
      <c r="F8" s="3" t="s">
        <v>9</v>
      </c>
      <c r="G8" s="3" t="s">
        <v>10</v>
      </c>
      <c r="H8" s="3" t="s">
        <v>11</v>
      </c>
      <c r="I8" s="3" t="s">
        <v>12</v>
      </c>
    </row>
    <row r="9" spans="1:11" s="9" customFormat="1" ht="17.25" customHeight="1" x14ac:dyDescent="0.25">
      <c r="A9" s="5"/>
      <c r="B9" s="5"/>
      <c r="C9" s="6" t="s">
        <v>13</v>
      </c>
      <c r="D9" s="7"/>
      <c r="E9" s="6"/>
      <c r="F9" s="8"/>
      <c r="G9" s="8"/>
      <c r="H9" s="8">
        <f>'Aug''18'!H29</f>
        <v>298.50000000000028</v>
      </c>
      <c r="I9" s="6"/>
    </row>
    <row r="10" spans="1:11" s="9" customFormat="1" ht="18" customHeight="1" x14ac:dyDescent="0.25">
      <c r="A10" s="5">
        <v>43344</v>
      </c>
      <c r="B10" s="5" t="s">
        <v>285</v>
      </c>
      <c r="C10" s="6" t="s">
        <v>14</v>
      </c>
      <c r="D10" s="7" t="s">
        <v>15</v>
      </c>
      <c r="E10" s="10" t="s">
        <v>16</v>
      </c>
      <c r="F10" s="8">
        <v>201.5</v>
      </c>
      <c r="G10" s="8"/>
      <c r="H10" s="8">
        <f>H9+F10-G10</f>
        <v>500.00000000000028</v>
      </c>
      <c r="I10" s="6"/>
    </row>
    <row r="11" spans="1:11" s="9" customFormat="1" ht="17.25" customHeight="1" x14ac:dyDescent="0.25">
      <c r="A11" s="5">
        <v>43347</v>
      </c>
      <c r="B11" s="5" t="s">
        <v>286</v>
      </c>
      <c r="C11" s="6" t="s">
        <v>289</v>
      </c>
      <c r="D11" s="7" t="s">
        <v>287</v>
      </c>
      <c r="E11" s="10" t="s">
        <v>288</v>
      </c>
      <c r="F11" s="8"/>
      <c r="G11" s="8">
        <v>25</v>
      </c>
      <c r="H11" s="8">
        <f t="shared" ref="H11:H22" si="0">H10+F11-G11</f>
        <v>475.00000000000028</v>
      </c>
      <c r="I11" s="6"/>
      <c r="K11" s="11"/>
    </row>
    <row r="12" spans="1:11" s="9" customFormat="1" ht="17.25" customHeight="1" x14ac:dyDescent="0.25">
      <c r="A12" s="5">
        <v>43349</v>
      </c>
      <c r="B12" s="5" t="s">
        <v>290</v>
      </c>
      <c r="C12" s="6" t="s">
        <v>297</v>
      </c>
      <c r="D12" s="7" t="s">
        <v>55</v>
      </c>
      <c r="E12" s="10" t="s">
        <v>298</v>
      </c>
      <c r="F12" s="8"/>
      <c r="G12" s="8">
        <v>13.5</v>
      </c>
      <c r="H12" s="8">
        <f t="shared" si="0"/>
        <v>461.50000000000028</v>
      </c>
      <c r="I12" s="6"/>
      <c r="K12" s="11"/>
    </row>
    <row r="13" spans="1:11" s="9" customFormat="1" ht="18.75" customHeight="1" x14ac:dyDescent="0.25">
      <c r="A13" s="5">
        <v>43349</v>
      </c>
      <c r="B13" s="5" t="s">
        <v>291</v>
      </c>
      <c r="C13" s="6" t="s">
        <v>299</v>
      </c>
      <c r="D13" s="7" t="s">
        <v>23</v>
      </c>
      <c r="E13" s="10" t="s">
        <v>16</v>
      </c>
      <c r="F13" s="8"/>
      <c r="G13" s="8">
        <v>32</v>
      </c>
      <c r="H13" s="8">
        <f t="shared" si="0"/>
        <v>429.50000000000028</v>
      </c>
      <c r="I13" s="6"/>
      <c r="K13" s="11"/>
    </row>
    <row r="14" spans="1:11" s="9" customFormat="1" ht="17.25" customHeight="1" x14ac:dyDescent="0.25">
      <c r="A14" s="5">
        <v>43356</v>
      </c>
      <c r="B14" s="5" t="s">
        <v>292</v>
      </c>
      <c r="C14" s="6" t="s">
        <v>82</v>
      </c>
      <c r="D14" s="7" t="s">
        <v>23</v>
      </c>
      <c r="E14" s="10" t="s">
        <v>16</v>
      </c>
      <c r="F14" s="8"/>
      <c r="G14" s="8">
        <v>63.65</v>
      </c>
      <c r="H14" s="8">
        <f t="shared" si="0"/>
        <v>365.85000000000031</v>
      </c>
      <c r="I14" s="6"/>
      <c r="K14" s="11"/>
    </row>
    <row r="15" spans="1:11" s="9" customFormat="1" ht="17.25" customHeight="1" x14ac:dyDescent="0.25">
      <c r="A15" s="5">
        <v>43356</v>
      </c>
      <c r="B15" s="5" t="s">
        <v>293</v>
      </c>
      <c r="C15" s="6" t="s">
        <v>297</v>
      </c>
      <c r="D15" s="7" t="s">
        <v>23</v>
      </c>
      <c r="E15" s="10" t="s">
        <v>300</v>
      </c>
      <c r="F15" s="8"/>
      <c r="G15" s="8">
        <v>7.15</v>
      </c>
      <c r="H15" s="8">
        <f t="shared" si="0"/>
        <v>358.70000000000033</v>
      </c>
      <c r="I15" s="6"/>
      <c r="K15" s="11"/>
    </row>
    <row r="16" spans="1:11" s="9" customFormat="1" ht="17.25" customHeight="1" x14ac:dyDescent="0.25">
      <c r="A16" s="5">
        <v>43357</v>
      </c>
      <c r="B16" s="5" t="s">
        <v>294</v>
      </c>
      <c r="C16" s="6" t="s">
        <v>26</v>
      </c>
      <c r="D16" s="7" t="s">
        <v>23</v>
      </c>
      <c r="E16" s="10" t="s">
        <v>25</v>
      </c>
      <c r="F16" s="8"/>
      <c r="G16" s="8">
        <v>50</v>
      </c>
      <c r="H16" s="8">
        <f t="shared" si="0"/>
        <v>308.70000000000033</v>
      </c>
      <c r="I16" s="6"/>
      <c r="K16" s="11"/>
    </row>
    <row r="17" spans="1:11" s="9" customFormat="1" ht="18.75" customHeight="1" x14ac:dyDescent="0.25">
      <c r="A17" s="5">
        <v>43361</v>
      </c>
      <c r="B17" s="5" t="s">
        <v>295</v>
      </c>
      <c r="C17" s="6" t="s">
        <v>26</v>
      </c>
      <c r="D17" s="7" t="s">
        <v>23</v>
      </c>
      <c r="E17" s="10" t="s">
        <v>25</v>
      </c>
      <c r="F17" s="8"/>
      <c r="G17" s="8">
        <v>50</v>
      </c>
      <c r="H17" s="8">
        <f t="shared" si="0"/>
        <v>258.70000000000033</v>
      </c>
      <c r="I17" s="6"/>
      <c r="K17" s="11"/>
    </row>
    <row r="18" spans="1:11" s="9" customFormat="1" ht="18.75" customHeight="1" x14ac:dyDescent="0.25">
      <c r="A18" s="5">
        <v>43363</v>
      </c>
      <c r="B18" s="5" t="s">
        <v>296</v>
      </c>
      <c r="C18" s="6" t="s">
        <v>301</v>
      </c>
      <c r="D18" s="7" t="s">
        <v>302</v>
      </c>
      <c r="E18" s="10" t="s">
        <v>303</v>
      </c>
      <c r="F18" s="8"/>
      <c r="G18" s="8">
        <v>150</v>
      </c>
      <c r="H18" s="8">
        <f t="shared" si="0"/>
        <v>108.70000000000033</v>
      </c>
      <c r="I18" s="6"/>
      <c r="K18" s="11"/>
    </row>
    <row r="19" spans="1:11" s="9" customFormat="1" ht="17.25" customHeight="1" x14ac:dyDescent="0.25">
      <c r="A19" s="5">
        <v>43368</v>
      </c>
      <c r="B19" s="5" t="s">
        <v>304</v>
      </c>
      <c r="C19" s="6" t="s">
        <v>305</v>
      </c>
      <c r="D19" s="7" t="s">
        <v>107</v>
      </c>
      <c r="E19" s="10" t="s">
        <v>218</v>
      </c>
      <c r="F19" s="8"/>
      <c r="G19" s="8">
        <v>22</v>
      </c>
      <c r="H19" s="8">
        <f t="shared" si="0"/>
        <v>86.70000000000033</v>
      </c>
      <c r="I19" s="6"/>
    </row>
    <row r="20" spans="1:11" s="9" customFormat="1" ht="18.75" customHeight="1" x14ac:dyDescent="0.25">
      <c r="A20" s="5">
        <v>43371</v>
      </c>
      <c r="B20" s="5" t="s">
        <v>306</v>
      </c>
      <c r="C20" s="6" t="s">
        <v>309</v>
      </c>
      <c r="D20" s="7" t="s">
        <v>55</v>
      </c>
      <c r="E20" s="10" t="s">
        <v>16</v>
      </c>
      <c r="F20" s="8"/>
      <c r="G20" s="8">
        <v>2</v>
      </c>
      <c r="H20" s="8">
        <f t="shared" si="0"/>
        <v>84.70000000000033</v>
      </c>
      <c r="I20" s="6"/>
    </row>
    <row r="21" spans="1:11" s="9" customFormat="1" ht="16.5" customHeight="1" x14ac:dyDescent="0.25">
      <c r="A21" s="5">
        <v>43371</v>
      </c>
      <c r="B21" s="5" t="s">
        <v>307</v>
      </c>
      <c r="C21" s="6" t="s">
        <v>310</v>
      </c>
      <c r="D21" s="7" t="s">
        <v>55</v>
      </c>
      <c r="E21" s="10" t="s">
        <v>311</v>
      </c>
      <c r="F21" s="8"/>
      <c r="G21" s="8">
        <v>7.15</v>
      </c>
      <c r="H21" s="8">
        <f t="shared" si="0"/>
        <v>77.550000000000324</v>
      </c>
      <c r="I21" s="6"/>
    </row>
    <row r="22" spans="1:11" s="9" customFormat="1" ht="18" customHeight="1" x14ac:dyDescent="0.25">
      <c r="A22" s="5">
        <v>43371</v>
      </c>
      <c r="B22" s="5" t="s">
        <v>308</v>
      </c>
      <c r="C22" s="6" t="s">
        <v>159</v>
      </c>
      <c r="D22" s="7" t="s">
        <v>23</v>
      </c>
      <c r="E22" s="10" t="s">
        <v>312</v>
      </c>
      <c r="F22" s="24"/>
      <c r="G22" s="8">
        <v>37</v>
      </c>
      <c r="H22" s="8">
        <f t="shared" si="0"/>
        <v>40.550000000000324</v>
      </c>
      <c r="I22" s="6"/>
    </row>
    <row r="23" spans="1:11" s="9" customFormat="1" ht="17.25" customHeight="1" x14ac:dyDescent="0.25">
      <c r="A23" s="5"/>
      <c r="B23" s="5"/>
      <c r="C23" s="6"/>
      <c r="D23" s="7"/>
      <c r="E23" s="10"/>
      <c r="F23" s="8"/>
      <c r="G23" s="8"/>
      <c r="H23" s="8"/>
      <c r="I23" s="6"/>
    </row>
    <row r="24" spans="1:11" s="9" customFormat="1" ht="17.25" customHeight="1" x14ac:dyDescent="0.25">
      <c r="A24" s="5"/>
      <c r="B24" s="5"/>
      <c r="C24" s="6"/>
      <c r="D24" s="7"/>
      <c r="E24" s="10"/>
      <c r="F24" s="8"/>
      <c r="G24" s="8"/>
      <c r="H24" s="8"/>
      <c r="I24" s="6"/>
    </row>
    <row r="25" spans="1:11" s="9" customFormat="1" ht="18.75" customHeight="1" x14ac:dyDescent="0.25">
      <c r="A25" s="5"/>
      <c r="B25" s="5"/>
      <c r="C25" s="6"/>
      <c r="D25" s="7"/>
      <c r="E25" s="10"/>
      <c r="F25" s="8"/>
      <c r="G25" s="8"/>
      <c r="H25" s="8"/>
      <c r="I25" s="6"/>
    </row>
    <row r="26" spans="1:11" s="9" customFormat="1" ht="18.75" customHeight="1" x14ac:dyDescent="0.25">
      <c r="A26" s="5"/>
      <c r="B26" s="5"/>
      <c r="C26" s="6"/>
      <c r="D26" s="7"/>
      <c r="E26" s="10"/>
      <c r="F26" s="8"/>
      <c r="G26" s="8"/>
      <c r="H26" s="8"/>
      <c r="I26" s="12"/>
    </row>
    <row r="27" spans="1:11" s="9" customFormat="1" ht="17.25" customHeight="1" x14ac:dyDescent="0.25">
      <c r="A27" s="5"/>
      <c r="B27" s="5"/>
      <c r="C27" s="6"/>
      <c r="D27" s="7"/>
      <c r="E27" s="10"/>
      <c r="F27" s="8"/>
      <c r="G27" s="8"/>
      <c r="H27" s="8"/>
      <c r="I27" s="12"/>
    </row>
    <row r="28" spans="1:11" s="9" customFormat="1" ht="17.25" customHeight="1" x14ac:dyDescent="0.25">
      <c r="A28" s="5"/>
      <c r="B28" s="5"/>
      <c r="C28" s="6"/>
      <c r="D28" s="7"/>
      <c r="E28" s="10"/>
      <c r="F28" s="8"/>
      <c r="G28" s="8"/>
      <c r="H28" s="8"/>
      <c r="I28" s="12"/>
    </row>
    <row r="29" spans="1:11" s="9" customFormat="1" ht="17.25" customHeight="1" x14ac:dyDescent="0.25">
      <c r="A29" s="5"/>
      <c r="B29" s="5"/>
      <c r="C29" s="6"/>
      <c r="D29" s="7"/>
      <c r="E29" s="10"/>
      <c r="F29" s="8"/>
      <c r="G29" s="8"/>
      <c r="H29" s="8"/>
      <c r="I29" s="12"/>
    </row>
    <row r="30" spans="1:11" s="9" customFormat="1" ht="17.25" customHeight="1" x14ac:dyDescent="0.25">
      <c r="A30" s="5"/>
      <c r="B30" s="5"/>
      <c r="C30" s="6"/>
      <c r="D30" s="7"/>
      <c r="E30" s="10"/>
      <c r="F30" s="8"/>
      <c r="G30" s="8"/>
      <c r="H30" s="8"/>
      <c r="I30" s="12"/>
    </row>
    <row r="31" spans="1:11" s="9" customFormat="1" ht="17.25" customHeight="1" x14ac:dyDescent="0.25">
      <c r="A31" s="5"/>
      <c r="B31" s="5"/>
      <c r="C31" s="6"/>
      <c r="D31" s="7"/>
      <c r="E31" s="10"/>
      <c r="F31" s="8"/>
      <c r="G31" s="8"/>
      <c r="H31" s="8"/>
      <c r="I31" s="12"/>
    </row>
    <row r="32" spans="1:11" s="9" customFormat="1" ht="19.5" customHeight="1" x14ac:dyDescent="0.25">
      <c r="A32" s="5"/>
      <c r="B32" s="5"/>
      <c r="C32" s="6"/>
      <c r="D32" s="7"/>
      <c r="E32" s="10"/>
      <c r="F32" s="8"/>
      <c r="G32" s="8"/>
      <c r="H32" s="8"/>
      <c r="I32" s="6"/>
    </row>
    <row r="33" spans="1:9" s="9" customFormat="1" ht="15.75" customHeight="1" x14ac:dyDescent="0.25">
      <c r="A33" s="5"/>
      <c r="B33" s="5"/>
      <c r="C33" s="6"/>
      <c r="D33" s="7"/>
      <c r="E33" s="10"/>
      <c r="F33" s="8"/>
      <c r="G33" s="8"/>
      <c r="H33" s="8"/>
      <c r="I33" s="12"/>
    </row>
    <row r="34" spans="1:9" s="9" customFormat="1" ht="16.5" customHeight="1" x14ac:dyDescent="0.25">
      <c r="A34" s="5"/>
      <c r="B34" s="5"/>
      <c r="C34" s="6"/>
      <c r="D34" s="7"/>
      <c r="E34" s="10"/>
      <c r="F34" s="8"/>
      <c r="G34" s="8"/>
      <c r="H34" s="8"/>
      <c r="I34" s="6"/>
    </row>
    <row r="35" spans="1:9" s="9" customFormat="1" ht="16.5" customHeight="1" x14ac:dyDescent="0.25">
      <c r="A35" s="5"/>
      <c r="B35" s="5"/>
      <c r="C35" s="6"/>
      <c r="D35" s="7"/>
      <c r="E35" s="6"/>
      <c r="F35" s="8"/>
      <c r="G35" s="8"/>
      <c r="H35" s="13"/>
      <c r="I35" s="6"/>
    </row>
    <row r="36" spans="1:9" s="18" customFormat="1" ht="16.5" customHeight="1" thickBot="1" x14ac:dyDescent="0.3">
      <c r="A36" s="14"/>
      <c r="B36" s="14"/>
      <c r="C36" s="15"/>
      <c r="D36" s="16"/>
      <c r="E36" s="15" t="s">
        <v>17</v>
      </c>
      <c r="F36" s="17"/>
      <c r="G36" s="17">
        <f>SUM(G9:G34)</f>
        <v>459.45</v>
      </c>
      <c r="H36" s="15"/>
      <c r="I36" s="15"/>
    </row>
    <row r="37" spans="1:9" s="19" customFormat="1" ht="12.75" x14ac:dyDescent="0.2"/>
    <row r="38" spans="1:9" x14ac:dyDescent="0.2">
      <c r="G38" s="20"/>
    </row>
    <row r="39" spans="1:9" x14ac:dyDescent="0.2">
      <c r="A39" s="19" t="s">
        <v>18</v>
      </c>
    </row>
    <row r="40" spans="1:9" x14ac:dyDescent="0.2">
      <c r="C40" s="21"/>
    </row>
    <row r="47" spans="1:9" x14ac:dyDescent="0.2">
      <c r="F47" s="23"/>
    </row>
    <row r="48" spans="1:9" x14ac:dyDescent="0.2">
      <c r="G48" s="23"/>
    </row>
    <row r="50" spans="6:6" x14ac:dyDescent="0.2">
      <c r="F50" s="20"/>
    </row>
  </sheetData>
  <mergeCells count="4">
    <mergeCell ref="A1:I1"/>
    <mergeCell ref="A2:I2"/>
    <mergeCell ref="A3:I3"/>
    <mergeCell ref="A4:I4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Jan'18</vt:lpstr>
      <vt:lpstr>Feb'18</vt:lpstr>
      <vt:lpstr>Mar'18</vt:lpstr>
      <vt:lpstr>Apr'18</vt:lpstr>
      <vt:lpstr>May'18</vt:lpstr>
      <vt:lpstr>June'18</vt:lpstr>
      <vt:lpstr>July'18</vt:lpstr>
      <vt:lpstr>Aug'18</vt:lpstr>
      <vt:lpstr>Sept'18</vt:lpstr>
      <vt:lpstr>Oct'18</vt:lpstr>
      <vt:lpstr>Nov'18</vt:lpstr>
      <vt:lpstr>Dec'18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</dc:creator>
  <cp:lastModifiedBy>MICHELLE</cp:lastModifiedBy>
  <cp:lastPrinted>2019-01-04T08:57:23Z</cp:lastPrinted>
  <dcterms:created xsi:type="dcterms:W3CDTF">2018-01-04T06:55:40Z</dcterms:created>
  <dcterms:modified xsi:type="dcterms:W3CDTF">2019-03-21T06:35:10Z</dcterms:modified>
</cp:coreProperties>
</file>