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6\"/>
    </mc:Choice>
  </mc:AlternateContent>
  <xr:revisionPtr revIDLastSave="0" documentId="13_ncr:1_{DDF3831E-EDA9-4BA0-BF02-54CAF83CD0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5" i="1" l="1"/>
  <c r="E12" i="2" l="1"/>
  <c r="H46" i="1" l="1"/>
  <c r="H44" i="1"/>
  <c r="H47" i="1"/>
  <c r="H45" i="1"/>
  <c r="H40" i="1"/>
  <c r="G32" i="1"/>
  <c r="G40" i="1" s="1"/>
  <c r="G45" i="1" s="1"/>
  <c r="G47" i="1" s="1"/>
  <c r="G53" i="1" s="1"/>
  <c r="I45" i="1" l="1"/>
  <c r="I46" i="1"/>
  <c r="I47" i="1" l="1"/>
</calcChain>
</file>

<file path=xl/sharedStrings.xml><?xml version="1.0" encoding="utf-8"?>
<sst xmlns="http://schemas.openxmlformats.org/spreadsheetml/2006/main" count="163" uniqueCount="98">
  <si>
    <t xml:space="preserve">DEFERRED INCOME - GRANT                 </t>
  </si>
  <si>
    <t>Date : 07/10/2016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</si>
  <si>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</si>
  <si>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</si>
  <si>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</si>
  <si>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</si>
  <si>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</si>
  <si>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</si>
  <si>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</si>
  <si>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</si>
  <si>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</si>
  <si>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</si>
  <si>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</si>
  <si>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OR00646</t>
  </si>
  <si>
    <t>EFT</t>
  </si>
  <si>
    <t>JABATAN KEWANAGAN NEGERI</t>
  </si>
  <si>
    <t>WTM CONNECT ASIA FUND</t>
  </si>
  <si>
    <t>JV16/01/12</t>
  </si>
  <si>
    <t/>
  </si>
  <si>
    <t>BEING ADJUSMENT FOR THE MONTH OF JAN'16</t>
  </si>
  <si>
    <t>JV16/02/09</t>
  </si>
  <si>
    <t>BEING ADJUSTMENT FOR THE MONTH OF FEB</t>
  </si>
  <si>
    <t>OR00662</t>
  </si>
  <si>
    <t>JABATAN KEWANGAN NEGERI</t>
  </si>
  <si>
    <t>GRANT FOR ITB ASIA 2015</t>
  </si>
  <si>
    <t>JV16/03/06</t>
  </si>
  <si>
    <t>BEING ADJUSTMENT FOR THE MONTH</t>
  </si>
  <si>
    <t>OF MAR'16</t>
  </si>
  <si>
    <t>OR00668</t>
  </si>
  <si>
    <t>PERBADANAN PEMBANGUNAN P.PINANG</t>
  </si>
  <si>
    <t>FUND FROM STATE GOVT - 1ST BATCH</t>
  </si>
  <si>
    <t>JV16/04/08</t>
  </si>
  <si>
    <t>OF APR'16</t>
  </si>
  <si>
    <t>OR00678</t>
  </si>
  <si>
    <t>PERBADANAN PEMBANGUNAN PULAU PINANG</t>
  </si>
  <si>
    <t>JV16/05/11</t>
  </si>
  <si>
    <t>BEING ADJUSTMENT FOR THE MONTH OF MAY'16</t>
  </si>
  <si>
    <t>OR00689</t>
  </si>
  <si>
    <t>WORLD TRAVEL MART CONNECT ASIA-BOOTH PMT</t>
  </si>
  <si>
    <t>OR00690</t>
  </si>
  <si>
    <t>EFT0831352</t>
  </si>
  <si>
    <t>GRANT FROM STATE GOVT - CHINA MKTG</t>
  </si>
  <si>
    <t>OR00691</t>
  </si>
  <si>
    <t>FUND FROM STATE GOVT - 2ND BATCH</t>
  </si>
  <si>
    <t>JV16/06/09</t>
  </si>
  <si>
    <t>OF JUNE'16</t>
  </si>
  <si>
    <t>JV16/07/08</t>
  </si>
  <si>
    <t>BEING ADJUSTMENT FOR THE MONTH JULY'16</t>
  </si>
  <si>
    <t>JV16/08/09</t>
  </si>
  <si>
    <t>BEING REVERSE OF EXPENSES ACCRUED</t>
  </si>
  <si>
    <t>IN YE 2015</t>
  </si>
  <si>
    <t>JV16/08/08</t>
  </si>
  <si>
    <t>BEING ADJUSTMENT FOR THE MONTH OF AUG'16</t>
  </si>
  <si>
    <t>OR00695</t>
  </si>
  <si>
    <t>BENDAHARI NEGERI P.PINANG</t>
  </si>
  <si>
    <t>GRANT FOR ITB ASIA</t>
  </si>
  <si>
    <t>OR00698</t>
  </si>
  <si>
    <t>2ND BATCH GRANT</t>
  </si>
  <si>
    <t>OR00700</t>
  </si>
  <si>
    <t>SPECIAL GRANT FOR CHINA MARKET</t>
  </si>
  <si>
    <t>JV16/09/08</t>
  </si>
  <si>
    <t>BEING ADJUSTMENT FOR THE MONTH SEPT'16</t>
  </si>
  <si>
    <t>PGT EXPENSEES</t>
  </si>
  <si>
    <t>EXPENSES</t>
  </si>
  <si>
    <t>GRANT</t>
  </si>
  <si>
    <t>UNUTILISED</t>
  </si>
  <si>
    <t>Fund from State 2016</t>
  </si>
  <si>
    <t>JV16/10/10</t>
  </si>
  <si>
    <t>BEING ADJUSTMENT FOR THE MONTH OF OCT'16</t>
  </si>
  <si>
    <t>OR00706</t>
  </si>
  <si>
    <t>FUND FROM STATE GOVT - 3RD BATCH</t>
  </si>
  <si>
    <t>OR00707</t>
  </si>
  <si>
    <t>GRANT FROM STATE GOV-3RD BATCH</t>
  </si>
  <si>
    <t>JV16/12/08</t>
  </si>
  <si>
    <t>BEING ADJUSTMENT FOR THE MONTH NOV'16</t>
  </si>
  <si>
    <t>OR00709</t>
  </si>
  <si>
    <t>P0877556</t>
  </si>
  <si>
    <t>INCENTIVE FOR AIRASIA YANGON</t>
  </si>
  <si>
    <t>JV16/12/123</t>
  </si>
  <si>
    <t>BEING GRANT TO BE RELEASED FOR 2016</t>
  </si>
  <si>
    <t>JV16/12/09</t>
  </si>
  <si>
    <t>BEING ADJUSTMENT FOR THE MONTH OF DEC'16</t>
  </si>
  <si>
    <t>JV16/12/27</t>
  </si>
  <si>
    <t>BEING ADJUSTMENT FOR OVERSTATED OF</t>
  </si>
  <si>
    <t>UTILISE GOVT GRANT FOR YR</t>
  </si>
  <si>
    <t>LOCAL GOVT FEE PROJECT</t>
  </si>
  <si>
    <t>Total sum reflect in income statement</t>
  </si>
  <si>
    <t>BREAKDOWN :</t>
  </si>
  <si>
    <t>OR00748</t>
  </si>
  <si>
    <t>BENDAHARI NEGERI PULAU PINANG</t>
  </si>
  <si>
    <t>SPECIAL FUND FOR WTM CONNECT ASIA</t>
  </si>
  <si>
    <t>OR00749</t>
  </si>
  <si>
    <t>SPECIAL FUND FOR PIFF</t>
  </si>
  <si>
    <t xml:space="preserve">Local Governmet Fee </t>
  </si>
  <si>
    <t>Official Receipt No.</t>
  </si>
  <si>
    <t>Receive from</t>
  </si>
  <si>
    <t>RM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</si>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</sst>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_(* #,##0_);_(* \(#,##0\);_(* &quot;-&quot;??_);_(@_)"/>
  </numFmts>
  <fonts count="8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u/>
      <sz val="9"/>
      <color theme="1"/>
      <name val="Verdana"/>
      <family val="2"/>
    </font>
    <font>
      <b/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166" fontId="0" fillId="3" borderId="0" xfId="0" applyNumberFormat="1" applyFill="1"/>
    <xf numFmtId="166" fontId="0" fillId="4" borderId="0" xfId="0" applyNumberFormat="1" applyFill="1"/>
    <xf numFmtId="167" fontId="0" fillId="0" borderId="0" xfId="1" applyNumberFormat="1" applyFont="1"/>
    <xf numFmtId="167" fontId="0" fillId="0" borderId="2" xfId="1" applyNumberFormat="1" applyFont="1" applyBorder="1"/>
    <xf numFmtId="0" fontId="0" fillId="0" borderId="0" xfId="0" applyAlignment="1">
      <alignment horizontal="left"/>
    </xf>
    <xf numFmtId="167" fontId="0" fillId="0" borderId="0" xfId="1" applyNumberFormat="1" applyFont="1" applyBorder="1"/>
    <xf numFmtId="167" fontId="0" fillId="0" borderId="0" xfId="1" applyNumberFormat="1" applyFont="1" applyAlignment="1">
      <alignment horizontal="center"/>
    </xf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7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5" fillId="5" borderId="0" xfId="0" applyNumberFormat="1" applyFon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0" borderId="0" xfId="0" applyNumberFormat="1"/>
    <xf numFmtId="166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7" fontId="0" fillId="2" borderId="0" xfId="1" applyNumberFormat="1" applyFont="1" applyFill="1"/>
    <xf numFmtId="0" fontId="6" fillId="0" borderId="0" xfId="0" applyFont="1"/>
    <xf numFmtId="166" fontId="0" fillId="0" borderId="2" xfId="0" applyNumberFormat="1" applyFill="1" applyBorder="1"/>
    <xf numFmtId="43" fontId="0" fillId="0" borderId="0" xfId="1" applyFont="1"/>
    <xf numFmtId="164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43" fontId="0" fillId="0" borderId="9" xfId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Alignment="1">
      <alignment vertical="center"/>
    </xf>
    <xf numFmtId="49" fontId="0" fillId="0" borderId="8" xfId="0" applyNumberFormat="1" applyBorder="1" applyAlignment="1">
      <alignment vertical="center"/>
    </xf>
    <xf numFmtId="166" fontId="0" fillId="0" borderId="9" xfId="0" applyNumberFormat="1" applyBorder="1" applyAlignment="1">
      <alignment vertical="center"/>
    </xf>
    <xf numFmtId="166" fontId="0" fillId="0" borderId="0" xfId="0" applyNumberFormat="1" applyAlignment="1">
      <alignment vertical="center"/>
    </xf>
    <xf numFmtId="164" fontId="0" fillId="0" borderId="10" xfId="0" applyNumberFormat="1" applyBorder="1" applyAlignment="1">
      <alignment vertical="center"/>
    </xf>
    <xf numFmtId="49" fontId="0" fillId="0" borderId="11" xfId="0" applyNumberFormat="1" applyBorder="1" applyAlignment="1">
      <alignment vertical="center"/>
    </xf>
    <xf numFmtId="166" fontId="0" fillId="0" borderId="12" xfId="0" applyNumberFormat="1" applyBorder="1" applyAlignment="1">
      <alignment vertical="center"/>
    </xf>
    <xf numFmtId="43" fontId="0" fillId="0" borderId="1" xfId="1" applyFont="1" applyBorder="1" applyAlignment="1">
      <alignment vertical="center"/>
    </xf>
    <xf numFmtId="0" fontId="7" fillId="0" borderId="0" xfId="0" applyFo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8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47</xdr:row>
      <xdr:rowOff>19051</xdr:rowOff>
    </xdr:from>
    <xdr:to>
      <xdr:col>6</xdr:col>
      <xdr:colOff>638175</xdr:colOff>
      <xdr:row>48</xdr:row>
      <xdr:rowOff>95250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9D483600-FD12-4388-9D79-A87D6C5AF29D}"/>
            </a:ext>
          </a:extLst>
        </xdr:cNvPr>
        <xdr:cNvSpPr/>
      </xdr:nvSpPr>
      <xdr:spPr>
        <a:xfrm>
          <a:off x="9239250" y="7258051"/>
          <a:ext cx="190500" cy="219074"/>
        </a:xfrm>
        <a:prstGeom prst="up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view="pageBreakPreview" topLeftCell="D1" zoomScale="115" zoomScaleNormal="100" zoomScaleSheetLayoutView="115" workbookViewId="0">
      <selection activeCell="I46" sqref="I46"/>
    </sheetView>
  </sheetViews>
  <sheetFormatPr defaultRowHeight="11.25" x14ac:dyDescent="0.15"/>
  <cols>
    <col min="1" max="1" width="12" customWidth="1"/>
    <col min="2" max="2" width="5.25" bestFit="1" customWidth="1"/>
    <col min="3" max="3" width="9.75" bestFit="1" customWidth="1"/>
    <col min="4" max="4" width="10.625" bestFit="1" customWidth="1"/>
    <col min="5" max="5" width="39.125" bestFit="1" customWidth="1"/>
    <col min="6" max="6" width="40.5" bestFit="1" customWidth="1"/>
    <col min="7" max="7" width="12.625" customWidth="1"/>
    <col min="8" max="8" width="13.25" customWidth="1"/>
    <col min="9" max="9" width="14" customWidth="1"/>
    <col min="10" max="10" width="12.25" bestFit="1" customWidth="1"/>
  </cols>
  <sheetData>
    <row r="1" spans="1:9" ht="23.1" customHeight="1" x14ac:dyDescent="0.1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20.100000000000001" customHeight="1" x14ac:dyDescent="0.15">
      <c r="A2" s="79" t="s">
        <v>1</v>
      </c>
      <c r="B2" s="79"/>
      <c r="C2" s="79"/>
      <c r="D2" s="79"/>
      <c r="E2" s="79"/>
      <c r="F2" s="79"/>
      <c r="G2" s="79"/>
      <c r="H2" s="79"/>
      <c r="I2" s="79"/>
    </row>
    <row r="3" spans="1:9" ht="20.100000000000001" customHeight="1" x14ac:dyDescent="0.15">
      <c r="A3" s="80" t="s">
        <v>2</v>
      </c>
      <c r="B3" s="80"/>
      <c r="C3" s="80"/>
      <c r="D3" s="80"/>
      <c r="E3" s="80"/>
      <c r="F3" s="80"/>
      <c r="G3" s="80"/>
      <c r="H3" s="80"/>
      <c r="I3" s="80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1515898.57</v>
      </c>
    </row>
    <row r="6" spans="1:9" x14ac:dyDescent="0.15">
      <c r="A6" s="2">
        <v>42398</v>
      </c>
      <c r="B6" s="3">
        <v>2</v>
      </c>
      <c r="C6" s="4" t="s">
        <v>13</v>
      </c>
      <c r="D6" s="4" t="s">
        <v>14</v>
      </c>
      <c r="E6" s="4" t="s">
        <v>15</v>
      </c>
      <c r="F6" s="4" t="s">
        <v>16</v>
      </c>
      <c r="G6" s="5"/>
      <c r="H6" s="14">
        <v>350000</v>
      </c>
      <c r="I6" s="5">
        <v>-1865898.57</v>
      </c>
    </row>
    <row r="7" spans="1:9" x14ac:dyDescent="0.15">
      <c r="A7" s="2">
        <v>42400</v>
      </c>
      <c r="B7" s="3">
        <v>6</v>
      </c>
      <c r="C7" s="4" t="s">
        <v>17</v>
      </c>
      <c r="D7" s="4" t="s">
        <v>18</v>
      </c>
      <c r="E7" s="4" t="s">
        <v>19</v>
      </c>
      <c r="F7" s="4" t="s">
        <v>18</v>
      </c>
      <c r="G7" s="5">
        <v>739060.29</v>
      </c>
      <c r="H7" s="5"/>
      <c r="I7" s="5">
        <v>-1126838.28</v>
      </c>
    </row>
    <row r="8" spans="1:9" x14ac:dyDescent="0.15">
      <c r="A8" s="2">
        <v>42429</v>
      </c>
      <c r="B8" s="3">
        <v>16</v>
      </c>
      <c r="C8" s="4" t="s">
        <v>20</v>
      </c>
      <c r="D8" s="4" t="s">
        <v>18</v>
      </c>
      <c r="E8" s="4" t="s">
        <v>21</v>
      </c>
      <c r="F8" s="4" t="s">
        <v>18</v>
      </c>
      <c r="G8" s="5">
        <v>484261.94</v>
      </c>
      <c r="H8" s="5"/>
      <c r="I8" s="5">
        <v>-642576.34</v>
      </c>
    </row>
    <row r="9" spans="1:9" x14ac:dyDescent="0.15">
      <c r="A9" s="2">
        <v>42443</v>
      </c>
      <c r="B9" s="3">
        <v>22</v>
      </c>
      <c r="C9" s="4" t="s">
        <v>22</v>
      </c>
      <c r="D9" s="4" t="s">
        <v>14</v>
      </c>
      <c r="E9" s="4" t="s">
        <v>23</v>
      </c>
      <c r="F9" s="4" t="s">
        <v>24</v>
      </c>
      <c r="G9" s="5"/>
      <c r="H9" s="13">
        <v>35000</v>
      </c>
      <c r="I9" s="5">
        <v>-677576.34</v>
      </c>
    </row>
    <row r="10" spans="1:9" x14ac:dyDescent="0.15">
      <c r="A10" s="2">
        <v>42460</v>
      </c>
      <c r="B10" s="3">
        <v>26</v>
      </c>
      <c r="C10" s="4" t="s">
        <v>25</v>
      </c>
      <c r="D10" s="4" t="s">
        <v>18</v>
      </c>
      <c r="E10" s="4" t="s">
        <v>26</v>
      </c>
      <c r="F10" s="4" t="s">
        <v>27</v>
      </c>
      <c r="G10" s="5">
        <v>318163.31</v>
      </c>
      <c r="H10" s="5"/>
      <c r="I10" s="5">
        <v>-359413.03</v>
      </c>
    </row>
    <row r="11" spans="1:9" x14ac:dyDescent="0.15">
      <c r="A11" s="2">
        <v>42473</v>
      </c>
      <c r="B11" s="3">
        <v>32</v>
      </c>
      <c r="C11" s="4" t="s">
        <v>28</v>
      </c>
      <c r="D11" s="4" t="s">
        <v>14</v>
      </c>
      <c r="E11" s="4" t="s">
        <v>29</v>
      </c>
      <c r="F11" s="4" t="s">
        <v>30</v>
      </c>
      <c r="G11" s="5"/>
      <c r="H11" s="13">
        <v>1000000</v>
      </c>
      <c r="I11" s="5">
        <v>-1359413.03</v>
      </c>
    </row>
    <row r="12" spans="1:9" x14ac:dyDescent="0.15">
      <c r="A12" s="2">
        <v>42490</v>
      </c>
      <c r="B12" s="3">
        <v>36</v>
      </c>
      <c r="C12" s="4" t="s">
        <v>31</v>
      </c>
      <c r="D12" s="4" t="s">
        <v>18</v>
      </c>
      <c r="E12" s="4" t="s">
        <v>26</v>
      </c>
      <c r="F12" s="4" t="s">
        <v>32</v>
      </c>
      <c r="G12" s="5">
        <v>998383.74</v>
      </c>
      <c r="H12" s="5"/>
      <c r="I12" s="5">
        <v>-361029.29</v>
      </c>
    </row>
    <row r="13" spans="1:9" x14ac:dyDescent="0.15">
      <c r="A13" s="2">
        <v>42510</v>
      </c>
      <c r="B13" s="3">
        <v>42</v>
      </c>
      <c r="C13" s="4" t="s">
        <v>33</v>
      </c>
      <c r="D13" s="4" t="s">
        <v>14</v>
      </c>
      <c r="E13" s="4" t="s">
        <v>34</v>
      </c>
      <c r="F13" s="4" t="s">
        <v>30</v>
      </c>
      <c r="G13" s="5"/>
      <c r="H13" s="13">
        <v>1000000</v>
      </c>
      <c r="I13" s="5">
        <v>-1361029.29</v>
      </c>
    </row>
    <row r="14" spans="1:9" x14ac:dyDescent="0.15">
      <c r="A14" s="2">
        <v>42521</v>
      </c>
      <c r="B14" s="3">
        <v>46</v>
      </c>
      <c r="C14" s="4" t="s">
        <v>35</v>
      </c>
      <c r="D14" s="4" t="s">
        <v>18</v>
      </c>
      <c r="E14" s="4" t="s">
        <v>36</v>
      </c>
      <c r="F14" s="4" t="s">
        <v>18</v>
      </c>
      <c r="G14" s="5">
        <v>937025.45</v>
      </c>
      <c r="H14" s="5"/>
      <c r="I14" s="5">
        <v>-424003.84000000003</v>
      </c>
    </row>
    <row r="15" spans="1:9" x14ac:dyDescent="0.15">
      <c r="A15" s="2">
        <v>42524</v>
      </c>
      <c r="B15" s="3">
        <v>52</v>
      </c>
      <c r="C15" s="4" t="s">
        <v>37</v>
      </c>
      <c r="D15" s="4" t="s">
        <v>14</v>
      </c>
      <c r="E15" s="4" t="s">
        <v>23</v>
      </c>
      <c r="F15" s="4" t="s">
        <v>38</v>
      </c>
      <c r="G15" s="5"/>
      <c r="H15" s="14">
        <v>114242.6</v>
      </c>
      <c r="I15" s="5">
        <v>-538246.43999999994</v>
      </c>
    </row>
    <row r="16" spans="1:9" x14ac:dyDescent="0.15">
      <c r="A16" s="2">
        <v>42538</v>
      </c>
      <c r="B16" s="3">
        <v>52</v>
      </c>
      <c r="C16" s="4" t="s">
        <v>39</v>
      </c>
      <c r="D16" s="4" t="s">
        <v>40</v>
      </c>
      <c r="E16" s="4" t="s">
        <v>23</v>
      </c>
      <c r="F16" s="4" t="s">
        <v>41</v>
      </c>
      <c r="G16" s="5"/>
      <c r="H16" s="12">
        <v>1000000</v>
      </c>
      <c r="I16" s="5">
        <v>-1538246.44</v>
      </c>
    </row>
    <row r="17" spans="1:10" x14ac:dyDescent="0.15">
      <c r="A17" s="2">
        <v>42542</v>
      </c>
      <c r="B17" s="3">
        <v>52</v>
      </c>
      <c r="C17" s="4" t="s">
        <v>42</v>
      </c>
      <c r="D17" s="4" t="s">
        <v>14</v>
      </c>
      <c r="E17" s="4" t="s">
        <v>29</v>
      </c>
      <c r="F17" s="4" t="s">
        <v>43</v>
      </c>
      <c r="G17" s="5"/>
      <c r="H17" s="13">
        <v>1000000</v>
      </c>
      <c r="I17" s="5">
        <v>-2538246.44</v>
      </c>
    </row>
    <row r="18" spans="1:10" x14ac:dyDescent="0.15">
      <c r="A18" s="2">
        <v>42551</v>
      </c>
      <c r="B18" s="3">
        <v>56</v>
      </c>
      <c r="C18" s="4" t="s">
        <v>44</v>
      </c>
      <c r="D18" s="4" t="s">
        <v>18</v>
      </c>
      <c r="E18" s="4" t="s">
        <v>26</v>
      </c>
      <c r="F18" s="4" t="s">
        <v>45</v>
      </c>
      <c r="G18" s="5">
        <v>863356.13</v>
      </c>
      <c r="H18" s="5"/>
      <c r="I18" s="5">
        <v>-1674890.31</v>
      </c>
    </row>
    <row r="19" spans="1:10" x14ac:dyDescent="0.15">
      <c r="A19" s="2">
        <v>42582</v>
      </c>
      <c r="B19" s="3">
        <v>66</v>
      </c>
      <c r="C19" s="4" t="s">
        <v>46</v>
      </c>
      <c r="D19" s="4" t="s">
        <v>18</v>
      </c>
      <c r="E19" s="4" t="s">
        <v>47</v>
      </c>
      <c r="F19" s="4" t="s">
        <v>18</v>
      </c>
      <c r="G19" s="5">
        <v>374651.22</v>
      </c>
      <c r="H19" s="5"/>
      <c r="I19" s="5">
        <v>-1300239.0900000001</v>
      </c>
    </row>
    <row r="20" spans="1:10" x14ac:dyDescent="0.15">
      <c r="A20" s="2">
        <v>42613</v>
      </c>
      <c r="B20" s="3">
        <v>76</v>
      </c>
      <c r="C20" s="4" t="s">
        <v>48</v>
      </c>
      <c r="D20" s="4" t="s">
        <v>18</v>
      </c>
      <c r="E20" s="4" t="s">
        <v>49</v>
      </c>
      <c r="F20" s="4" t="s">
        <v>50</v>
      </c>
      <c r="G20" s="5"/>
      <c r="H20" s="13">
        <v>13680</v>
      </c>
      <c r="I20" s="5">
        <v>-1313919.0900000001</v>
      </c>
      <c r="J20" s="77"/>
    </row>
    <row r="21" spans="1:10" x14ac:dyDescent="0.15">
      <c r="A21" s="2">
        <v>42613</v>
      </c>
      <c r="B21" s="3">
        <v>76</v>
      </c>
      <c r="C21" s="4" t="s">
        <v>51</v>
      </c>
      <c r="D21" s="4" t="s">
        <v>18</v>
      </c>
      <c r="E21" s="4" t="s">
        <v>52</v>
      </c>
      <c r="F21" s="4" t="s">
        <v>18</v>
      </c>
      <c r="G21" s="5">
        <v>775026.15</v>
      </c>
      <c r="H21" s="5"/>
      <c r="I21" s="5">
        <v>-538892.93999999994</v>
      </c>
      <c r="J21" s="77"/>
    </row>
    <row r="22" spans="1:10" x14ac:dyDescent="0.15">
      <c r="A22" s="2">
        <v>42614</v>
      </c>
      <c r="B22" s="3">
        <v>82</v>
      </c>
      <c r="C22" s="4" t="s">
        <v>53</v>
      </c>
      <c r="D22" s="4" t="s">
        <v>14</v>
      </c>
      <c r="E22" s="4" t="s">
        <v>54</v>
      </c>
      <c r="F22" s="4" t="s">
        <v>55</v>
      </c>
      <c r="G22" s="5"/>
      <c r="H22" s="14">
        <v>380000</v>
      </c>
      <c r="I22" s="5">
        <v>-918892.94</v>
      </c>
      <c r="J22" s="77"/>
    </row>
    <row r="23" spans="1:10" x14ac:dyDescent="0.15">
      <c r="A23" s="2">
        <v>42620</v>
      </c>
      <c r="B23" s="3">
        <v>82</v>
      </c>
      <c r="C23" s="4" t="s">
        <v>56</v>
      </c>
      <c r="D23" s="4" t="s">
        <v>14</v>
      </c>
      <c r="E23" s="4" t="s">
        <v>29</v>
      </c>
      <c r="F23" s="4" t="s">
        <v>57</v>
      </c>
      <c r="G23" s="5"/>
      <c r="H23" s="13">
        <v>1000000</v>
      </c>
      <c r="I23" s="5">
        <v>-1918892.94</v>
      </c>
      <c r="J23" s="77"/>
    </row>
    <row r="24" spans="1:10" x14ac:dyDescent="0.15">
      <c r="A24" s="2">
        <v>42635</v>
      </c>
      <c r="B24" s="3">
        <v>82</v>
      </c>
      <c r="C24" s="4" t="s">
        <v>58</v>
      </c>
      <c r="D24" s="4" t="s">
        <v>14</v>
      </c>
      <c r="E24" s="4" t="s">
        <v>54</v>
      </c>
      <c r="F24" s="4" t="s">
        <v>59</v>
      </c>
      <c r="G24" s="5"/>
      <c r="H24" s="12">
        <v>1000000</v>
      </c>
      <c r="I24" s="5">
        <v>-2918892.94</v>
      </c>
      <c r="J24" s="77"/>
    </row>
    <row r="25" spans="1:10" x14ac:dyDescent="0.15">
      <c r="A25" s="6">
        <v>42643</v>
      </c>
      <c r="B25" s="8">
        <v>86</v>
      </c>
      <c r="C25" s="9" t="s">
        <v>60</v>
      </c>
      <c r="D25" s="9" t="s">
        <v>18</v>
      </c>
      <c r="E25" s="9" t="s">
        <v>61</v>
      </c>
      <c r="F25" s="9" t="s">
        <v>18</v>
      </c>
      <c r="G25" s="11">
        <v>683166.44</v>
      </c>
      <c r="H25" s="11"/>
      <c r="I25" s="11">
        <v>-2235676.5</v>
      </c>
      <c r="J25" s="77"/>
    </row>
    <row r="26" spans="1:10" x14ac:dyDescent="0.15">
      <c r="A26" s="24">
        <v>42674</v>
      </c>
      <c r="B26" s="25">
        <v>96</v>
      </c>
      <c r="C26" s="26" t="s">
        <v>67</v>
      </c>
      <c r="D26" s="26" t="s">
        <v>18</v>
      </c>
      <c r="E26" s="26" t="s">
        <v>68</v>
      </c>
      <c r="F26" s="26" t="s">
        <v>18</v>
      </c>
      <c r="G26" s="27">
        <v>661987.94999999995</v>
      </c>
      <c r="H26" s="27"/>
      <c r="I26" s="27">
        <v>-1573738.55</v>
      </c>
      <c r="J26" s="77"/>
    </row>
    <row r="27" spans="1:10" x14ac:dyDescent="0.15">
      <c r="A27" s="29">
        <v>42699</v>
      </c>
      <c r="B27" s="30">
        <v>102</v>
      </c>
      <c r="C27" s="31" t="s">
        <v>69</v>
      </c>
      <c r="D27" s="31" t="s">
        <v>18</v>
      </c>
      <c r="E27" s="31" t="s">
        <v>29</v>
      </c>
      <c r="F27" s="31" t="s">
        <v>70</v>
      </c>
      <c r="G27" s="32"/>
      <c r="H27" s="38">
        <v>1000000</v>
      </c>
      <c r="I27" s="32">
        <v>-2573738.5499999998</v>
      </c>
      <c r="J27" s="77"/>
    </row>
    <row r="28" spans="1:10" x14ac:dyDescent="0.15">
      <c r="A28" s="29">
        <v>42704</v>
      </c>
      <c r="B28" s="30">
        <v>102</v>
      </c>
      <c r="C28" s="31" t="s">
        <v>71</v>
      </c>
      <c r="D28" s="31" t="s">
        <v>18</v>
      </c>
      <c r="E28" s="31" t="s">
        <v>29</v>
      </c>
      <c r="F28" s="31" t="s">
        <v>72</v>
      </c>
      <c r="G28" s="32"/>
      <c r="H28" s="38">
        <v>1000000</v>
      </c>
      <c r="I28" s="32">
        <v>-3573738.55</v>
      </c>
      <c r="J28" s="77"/>
    </row>
    <row r="29" spans="1:10" x14ac:dyDescent="0.15">
      <c r="A29" s="33">
        <v>42704</v>
      </c>
      <c r="B29" s="34">
        <v>106</v>
      </c>
      <c r="C29" s="35" t="s">
        <v>73</v>
      </c>
      <c r="D29" s="35" t="s">
        <v>18</v>
      </c>
      <c r="E29" s="35" t="s">
        <v>74</v>
      </c>
      <c r="F29" s="35" t="s">
        <v>18</v>
      </c>
      <c r="G29" s="37">
        <v>708367.43</v>
      </c>
      <c r="H29" s="37"/>
      <c r="I29" s="77">
        <v>-2865371.1199999996</v>
      </c>
      <c r="J29" s="77"/>
    </row>
    <row r="30" spans="1:10" x14ac:dyDescent="0.15">
      <c r="A30" s="39">
        <v>42709</v>
      </c>
      <c r="B30" s="40">
        <v>112</v>
      </c>
      <c r="C30" s="41" t="s">
        <v>75</v>
      </c>
      <c r="D30" s="41" t="s">
        <v>76</v>
      </c>
      <c r="E30" s="41" t="s">
        <v>23</v>
      </c>
      <c r="F30" s="41" t="s">
        <v>77</v>
      </c>
      <c r="G30" s="42"/>
      <c r="H30" s="14">
        <v>330241.65999999997</v>
      </c>
      <c r="I30" s="42">
        <v>-3195612.78</v>
      </c>
    </row>
    <row r="31" spans="1:10" x14ac:dyDescent="0.15">
      <c r="A31" s="39">
        <v>42735</v>
      </c>
      <c r="B31" s="40">
        <v>116</v>
      </c>
      <c r="C31" s="41" t="s">
        <v>78</v>
      </c>
      <c r="D31" s="41" t="s">
        <v>18</v>
      </c>
      <c r="E31" s="41" t="s">
        <v>79</v>
      </c>
      <c r="F31" s="41" t="s">
        <v>18</v>
      </c>
      <c r="G31" s="42"/>
      <c r="H31" s="13">
        <v>1943000</v>
      </c>
      <c r="I31" s="47">
        <v>-5138612.78</v>
      </c>
    </row>
    <row r="32" spans="1:10" x14ac:dyDescent="0.15">
      <c r="A32" s="43">
        <v>42735</v>
      </c>
      <c r="B32" s="44">
        <v>116</v>
      </c>
      <c r="C32" s="45" t="s">
        <v>80</v>
      </c>
      <c r="D32" s="45" t="s">
        <v>18</v>
      </c>
      <c r="E32" s="45" t="s">
        <v>81</v>
      </c>
      <c r="F32" s="45" t="s">
        <v>18</v>
      </c>
      <c r="G32" s="46">
        <f>1831917.42</f>
        <v>1831917.42</v>
      </c>
      <c r="H32" s="46"/>
      <c r="I32" s="48">
        <v>-3306695.36</v>
      </c>
    </row>
    <row r="33" spans="1:9" x14ac:dyDescent="0.15">
      <c r="A33" s="49">
        <v>42735</v>
      </c>
      <c r="B33" s="50">
        <v>116</v>
      </c>
      <c r="C33" s="51" t="s">
        <v>82</v>
      </c>
      <c r="D33" s="51" t="s">
        <v>18</v>
      </c>
      <c r="E33" s="51" t="s">
        <v>83</v>
      </c>
      <c r="F33" s="51" t="s">
        <v>84</v>
      </c>
      <c r="G33" s="52"/>
      <c r="H33" s="55">
        <v>4558.43</v>
      </c>
      <c r="I33" s="52">
        <v>3311253.79</v>
      </c>
    </row>
    <row r="34" spans="1:9" x14ac:dyDescent="0.15">
      <c r="A34" s="20"/>
      <c r="B34" s="21"/>
      <c r="C34" s="22"/>
      <c r="D34" s="22"/>
      <c r="E34" s="22"/>
      <c r="F34" s="22"/>
      <c r="G34" s="23"/>
      <c r="H34" s="23"/>
      <c r="I34" s="23"/>
    </row>
    <row r="35" spans="1:9" x14ac:dyDescent="0.15">
      <c r="A35" s="20"/>
      <c r="B35" s="21"/>
      <c r="C35" s="22"/>
      <c r="D35" s="22"/>
      <c r="E35" s="22"/>
      <c r="F35" s="22"/>
      <c r="G35" s="23">
        <f>SUM(G7:G29)</f>
        <v>7543450.0499999998</v>
      </c>
      <c r="H35" s="23"/>
      <c r="I35" s="23"/>
    </row>
    <row r="36" spans="1:9" x14ac:dyDescent="0.15">
      <c r="A36" s="20"/>
      <c r="B36" s="21"/>
      <c r="C36" s="22"/>
      <c r="D36" s="22"/>
      <c r="E36" s="22"/>
      <c r="F36" s="22"/>
      <c r="G36" s="23"/>
      <c r="H36" s="23"/>
      <c r="I36" s="23"/>
    </row>
    <row r="37" spans="1:9" x14ac:dyDescent="0.15">
      <c r="A37" s="20"/>
      <c r="B37" s="21"/>
      <c r="C37" s="22"/>
      <c r="D37" s="22"/>
      <c r="E37" s="22"/>
      <c r="F37" s="22"/>
      <c r="G37" s="23"/>
      <c r="H37" s="23"/>
      <c r="I37" s="23"/>
    </row>
    <row r="38" spans="1:9" x14ac:dyDescent="0.15">
      <c r="A38" s="20"/>
      <c r="B38" s="21"/>
      <c r="C38" s="22"/>
      <c r="D38" s="22"/>
      <c r="E38" s="22"/>
      <c r="F38" s="22"/>
      <c r="G38" s="23"/>
      <c r="H38" s="23"/>
      <c r="I38" s="23"/>
    </row>
    <row r="39" spans="1:9" x14ac:dyDescent="0.15">
      <c r="A39" s="20"/>
      <c r="B39" s="21"/>
      <c r="C39" s="22"/>
      <c r="D39" s="22"/>
      <c r="E39" s="22"/>
      <c r="F39" s="22"/>
      <c r="G39" s="23"/>
      <c r="H39" s="23"/>
      <c r="I39" s="23"/>
    </row>
    <row r="40" spans="1:9" ht="12" thickBot="1" x14ac:dyDescent="0.2">
      <c r="A40" s="7"/>
      <c r="G40" s="10">
        <f>SUM(G7:G33)</f>
        <v>9375367.4699999988</v>
      </c>
      <c r="H40" s="36">
        <f>SUM(H6:H33)</f>
        <v>11170722.689999999</v>
      </c>
    </row>
    <row r="41" spans="1:9" ht="12" thickTop="1" x14ac:dyDescent="0.15"/>
    <row r="42" spans="1:9" x14ac:dyDescent="0.15">
      <c r="G42" s="15"/>
      <c r="H42" s="15"/>
      <c r="I42" s="15"/>
    </row>
    <row r="43" spans="1:9" x14ac:dyDescent="0.15">
      <c r="F43" s="54" t="s">
        <v>87</v>
      </c>
      <c r="G43" s="19" t="s">
        <v>63</v>
      </c>
      <c r="H43" s="19" t="s">
        <v>64</v>
      </c>
      <c r="I43" s="19" t="s">
        <v>65</v>
      </c>
    </row>
    <row r="44" spans="1:9" x14ac:dyDescent="0.15">
      <c r="F44" s="17">
        <v>2015</v>
      </c>
      <c r="G44" s="15">
        <v>0</v>
      </c>
      <c r="H44" s="15">
        <f>I5</f>
        <v>1515898.57</v>
      </c>
      <c r="I44" s="15">
        <v>0</v>
      </c>
    </row>
    <row r="45" spans="1:9" x14ac:dyDescent="0.15">
      <c r="F45" t="s">
        <v>62</v>
      </c>
      <c r="G45" s="15">
        <f>G40-G46-H33</f>
        <v>8141581.5499999989</v>
      </c>
      <c r="H45" s="18">
        <f>H9+H11+H13+H17+H23+H20+H27+H28+H31</f>
        <v>7991680</v>
      </c>
      <c r="I45" s="18">
        <f>H45+H44-G45</f>
        <v>1365997.0200000014</v>
      </c>
    </row>
    <row r="46" spans="1:9" x14ac:dyDescent="0.15">
      <c r="F46" t="s">
        <v>85</v>
      </c>
      <c r="G46" s="16">
        <v>1229227.49</v>
      </c>
      <c r="H46" s="16">
        <f>H6+H15+H16+H22+H24+H30</f>
        <v>3174484.2600000002</v>
      </c>
      <c r="I46" s="16">
        <f>H46-G46</f>
        <v>1945256.7700000003</v>
      </c>
    </row>
    <row r="47" spans="1:9" x14ac:dyDescent="0.15">
      <c r="G47" s="53">
        <f>SUM(G45:G46)</f>
        <v>9370809.0399999991</v>
      </c>
      <c r="H47" s="15">
        <f>SUM(H44:H46)</f>
        <v>12682062.83</v>
      </c>
      <c r="I47" s="15">
        <f>SUM(I44:I46)</f>
        <v>3311253.7900000019</v>
      </c>
    </row>
    <row r="48" spans="1:9" x14ac:dyDescent="0.15">
      <c r="G48" s="15"/>
      <c r="H48" s="15"/>
      <c r="I48" s="15"/>
    </row>
    <row r="49" spans="6:9" x14ac:dyDescent="0.15">
      <c r="G49" s="15"/>
      <c r="H49" s="15"/>
      <c r="I49" s="15"/>
    </row>
    <row r="50" spans="6:9" x14ac:dyDescent="0.15">
      <c r="G50" s="15" t="s">
        <v>86</v>
      </c>
      <c r="H50" s="15"/>
      <c r="I50" s="15"/>
    </row>
    <row r="51" spans="6:9" x14ac:dyDescent="0.15">
      <c r="G51" s="15"/>
      <c r="H51" s="15"/>
      <c r="I51" s="15"/>
    </row>
    <row r="52" spans="6:9" x14ac:dyDescent="0.15">
      <c r="G52" s="15"/>
      <c r="H52" s="15"/>
      <c r="I52" s="15"/>
    </row>
    <row r="53" spans="6:9" x14ac:dyDescent="0.15">
      <c r="F53" t="s">
        <v>66</v>
      </c>
      <c r="G53" s="15">
        <f>G47-G46-H44</f>
        <v>6625682.9799999986</v>
      </c>
      <c r="H53" s="15"/>
      <c r="I53" s="15"/>
    </row>
    <row r="54" spans="6:9" x14ac:dyDescent="0.15">
      <c r="G54" s="15"/>
      <c r="H54" s="15"/>
      <c r="I54" s="15"/>
    </row>
    <row r="55" spans="6:9" x14ac:dyDescent="0.15">
      <c r="G55" s="15"/>
      <c r="H55" s="15"/>
      <c r="I55" s="15"/>
    </row>
    <row r="58" spans="6:9" x14ac:dyDescent="0.15">
      <c r="G58" s="28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>
      <selection activeCell="C17" sqref="C17"/>
    </sheetView>
  </sheetViews>
  <sheetFormatPr defaultRowHeight="11.25" x14ac:dyDescent="0.15"/>
  <cols>
    <col min="1" max="1" width="10.125" bestFit="1" customWidth="1"/>
    <col min="2" max="2" width="12.375" customWidth="1"/>
    <col min="3" max="3" width="28.875" bestFit="1" customWidth="1"/>
    <col min="4" max="4" width="40.5" bestFit="1" customWidth="1"/>
    <col min="5" max="5" width="13.375" customWidth="1"/>
    <col min="6" max="6" width="13.375" bestFit="1" customWidth="1"/>
  </cols>
  <sheetData>
    <row r="1" spans="1:7" s="7" customFormat="1" ht="14.25" x14ac:dyDescent="0.2">
      <c r="A1" s="69" t="s">
        <v>93</v>
      </c>
    </row>
    <row r="2" spans="1:7" s="7" customFormat="1" x14ac:dyDescent="0.15"/>
    <row r="3" spans="1:7" s="73" customFormat="1" ht="32.25" customHeight="1" x14ac:dyDescent="0.15">
      <c r="A3" s="70" t="s">
        <v>3</v>
      </c>
      <c r="B3" s="71" t="s">
        <v>94</v>
      </c>
      <c r="C3" s="71" t="s">
        <v>95</v>
      </c>
      <c r="D3" s="71" t="s">
        <v>97</v>
      </c>
      <c r="E3" s="72" t="s">
        <v>96</v>
      </c>
    </row>
    <row r="4" spans="1:7" s="61" customFormat="1" ht="18" customHeight="1" x14ac:dyDescent="0.15">
      <c r="A4" s="57">
        <v>42398</v>
      </c>
      <c r="B4" s="74" t="s">
        <v>13</v>
      </c>
      <c r="C4" s="58" t="s">
        <v>15</v>
      </c>
      <c r="D4" s="58" t="s">
        <v>16</v>
      </c>
      <c r="E4" s="59">
        <v>350000</v>
      </c>
      <c r="F4" s="60"/>
      <c r="G4" s="60"/>
    </row>
    <row r="5" spans="1:7" s="61" customFormat="1" ht="18" customHeight="1" x14ac:dyDescent="0.15">
      <c r="A5" s="57">
        <v>42524</v>
      </c>
      <c r="B5" s="74" t="s">
        <v>37</v>
      </c>
      <c r="C5" s="58" t="s">
        <v>23</v>
      </c>
      <c r="D5" s="58" t="s">
        <v>38</v>
      </c>
      <c r="E5" s="59">
        <v>114242.6</v>
      </c>
      <c r="F5" s="60"/>
      <c r="G5" s="60"/>
    </row>
    <row r="6" spans="1:7" s="61" customFormat="1" ht="18" customHeight="1" x14ac:dyDescent="0.15">
      <c r="A6" s="57">
        <v>42538</v>
      </c>
      <c r="B6" s="74" t="s">
        <v>39</v>
      </c>
      <c r="C6" s="58" t="s">
        <v>23</v>
      </c>
      <c r="D6" s="58" t="s">
        <v>41</v>
      </c>
      <c r="E6" s="59">
        <v>1000000</v>
      </c>
      <c r="F6" s="60"/>
      <c r="G6" s="60"/>
    </row>
    <row r="7" spans="1:7" s="61" customFormat="1" ht="18" customHeight="1" x14ac:dyDescent="0.15">
      <c r="A7" s="57">
        <v>42614</v>
      </c>
      <c r="B7" s="74" t="s">
        <v>53</v>
      </c>
      <c r="C7" s="58" t="s">
        <v>54</v>
      </c>
      <c r="D7" s="58" t="s">
        <v>55</v>
      </c>
      <c r="E7" s="59">
        <v>380000</v>
      </c>
      <c r="F7" s="60"/>
      <c r="G7" s="60"/>
    </row>
    <row r="8" spans="1:7" s="61" customFormat="1" ht="18" customHeight="1" x14ac:dyDescent="0.15">
      <c r="A8" s="57">
        <v>42635</v>
      </c>
      <c r="B8" s="74" t="s">
        <v>58</v>
      </c>
      <c r="C8" s="58" t="s">
        <v>54</v>
      </c>
      <c r="D8" s="58" t="s">
        <v>59</v>
      </c>
      <c r="E8" s="59">
        <v>1000000</v>
      </c>
      <c r="F8" s="60"/>
      <c r="G8" s="60"/>
    </row>
    <row r="9" spans="1:7" s="61" customFormat="1" ht="18" customHeight="1" x14ac:dyDescent="0.15">
      <c r="A9" s="57">
        <v>42709</v>
      </c>
      <c r="B9" s="74" t="s">
        <v>75</v>
      </c>
      <c r="C9" s="58" t="s">
        <v>23</v>
      </c>
      <c r="D9" s="58" t="s">
        <v>77</v>
      </c>
      <c r="E9" s="59">
        <v>330241.65999999997</v>
      </c>
      <c r="F9" s="60"/>
      <c r="G9" s="60"/>
    </row>
    <row r="10" spans="1:7" s="61" customFormat="1" ht="18" customHeight="1" x14ac:dyDescent="0.15">
      <c r="A10" s="57">
        <v>42800</v>
      </c>
      <c r="B10" s="75" t="s">
        <v>88</v>
      </c>
      <c r="C10" s="62" t="s">
        <v>89</v>
      </c>
      <c r="D10" s="62" t="s">
        <v>90</v>
      </c>
      <c r="E10" s="63">
        <v>570000</v>
      </c>
      <c r="F10" s="64"/>
    </row>
    <row r="11" spans="1:7" s="61" customFormat="1" ht="18" customHeight="1" x14ac:dyDescent="0.15">
      <c r="A11" s="65">
        <v>42800</v>
      </c>
      <c r="B11" s="76" t="s">
        <v>91</v>
      </c>
      <c r="C11" s="66" t="s">
        <v>89</v>
      </c>
      <c r="D11" s="66" t="s">
        <v>92</v>
      </c>
      <c r="E11" s="67">
        <v>1500000</v>
      </c>
      <c r="F11" s="64"/>
    </row>
    <row r="12" spans="1:7" ht="17.25" customHeight="1" thickBot="1" x14ac:dyDescent="0.2">
      <c r="E12" s="68">
        <f>SUM(E4:E11)</f>
        <v>5244484.26</v>
      </c>
      <c r="F12" s="56"/>
    </row>
    <row r="13" spans="1:7" ht="12" thickTop="1" x14ac:dyDescent="0.1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2017-10-03T08:08:08Z</cp:lastPrinted>
  <dcterms:created xsi:type="dcterms:W3CDTF">2016-10-07T09:01:28Z</dcterms:created>
  <dcterms:modified xsi:type="dcterms:W3CDTF">2019-10-22T04:09:39Z</dcterms:modified>
</cp:coreProperties>
</file>