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90" windowHeight="8955"/>
  </bookViews>
  <sheets>
    <sheet name="P&amp;L" sheetId="1" r:id="rId1"/>
    <sheet name="B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6" i="1"/>
  <c r="F39" i="2" l="1"/>
  <c r="F24" i="2"/>
  <c r="F23" i="2"/>
  <c r="F21" i="2"/>
  <c r="F30" i="2"/>
  <c r="B86" i="1" l="1"/>
  <c r="C35" i="2"/>
  <c r="B17" i="2"/>
  <c r="C53" i="2"/>
  <c r="C54" i="2"/>
  <c r="C43" i="2"/>
  <c r="B43" i="2"/>
  <c r="B35" i="2"/>
  <c r="C17" i="2"/>
  <c r="E18" i="1"/>
  <c r="E86" i="1"/>
  <c r="B18" i="1"/>
  <c r="E12" i="1"/>
  <c r="B12" i="1"/>
  <c r="B46" i="2" l="1"/>
  <c r="B47" i="2"/>
  <c r="C46" i="2"/>
  <c r="C47" i="2"/>
  <c r="B88" i="1"/>
  <c r="B92" i="1" s="1"/>
  <c r="B97" i="1" s="1"/>
  <c r="B53" i="2" s="1"/>
  <c r="B54" i="2" s="1"/>
  <c r="E88" i="1"/>
  <c r="E92" i="1" s="1"/>
  <c r="E97" i="1" s="1"/>
</calcChain>
</file>

<file path=xl/sharedStrings.xml><?xml version="1.0" encoding="utf-8"?>
<sst xmlns="http://schemas.openxmlformats.org/spreadsheetml/2006/main" count="180" uniqueCount="123">
  <si>
    <t>PENANG GLOBAL TOURISM SDN BHD</t>
  </si>
  <si>
    <t>TRADING AND PROFIT &amp; LOSS ACCOUNT</t>
  </si>
  <si>
    <t>01/01/2017 - 31/7/2017</t>
  </si>
  <si>
    <t>31/7/2017</t>
  </si>
  <si>
    <t>31/12/2015</t>
  </si>
  <si>
    <t>31/12/2016</t>
  </si>
  <si>
    <t>RM</t>
  </si>
  <si>
    <t>SALES (TIC)</t>
  </si>
  <si>
    <t>COST OF GOODS SOLD</t>
  </si>
  <si>
    <t>PURCHASES</t>
  </si>
  <si>
    <t>GROSS PROFIT/(LOSS)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</si>
  <si>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</si>
  <si>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</si>
  <si>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</si>
  <si>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</si>
  <si>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 xml:space="preserve">EXPENSES                                </t>
  </si>
  <si>
    <t xml:space="preserve">SALARY                                  </t>
  </si>
  <si>
    <t>@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</si>
  <si>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</si>
  <si>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</si>
  <si>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</si>
  <si>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</si>
  <si>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</si>
  <si>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</si>
  <si>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</si>
  <si>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</si>
  <si>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</si>
  <si>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</si>
  <si>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</si>
  <si>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>#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</si>
  <si>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</si>
  <si>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</si>
  <si>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</si>
  <si>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</si>
  <si>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</si>
  <si>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</si>
  <si>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</si>
  <si>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</si>
  <si>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</si>
  <si>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</si>
  <si>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</si>
  <si>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</si>
  <si>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</si>
  <si>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MISCELLANEOUS EXPENSES                                   </t>
  </si>
  <si>
    <t xml:space="preserve">ELECTRICITY &amp; WATER                     </t>
  </si>
  <si>
    <t xml:space="preserve">TRADE MARK                              </t>
  </si>
  <si>
    <t xml:space="preserve">DIRECTORS' MEETING ALLOWANCE             </t>
  </si>
  <si>
    <t xml:space="preserve">ADVERTISEMENT                           </t>
  </si>
  <si>
    <t xml:space="preserve">PRINTING OF PUBLICATION/BROCHURES       </t>
  </si>
  <si>
    <t xml:space="preserve">DVD DUPLICATION                  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</si>
  <si>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</si>
  <si>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</si>
  <si>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</si>
  <si>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</si>
  <si>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</si>
  <si>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DEV. OFPG MOBILE APPLICATION                                                            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</si>
  <si>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</si>
  <si>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</si>
  <si>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</si>
  <si>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</si>
  <si>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</si>
  <si>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</si>
  <si>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</si>
  <si>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</si>
  <si>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</si>
  <si>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</si>
  <si>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</si>
  <si>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</si>
  <si>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</si>
  <si>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</si>
  <si>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</si>
  <si>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</si>
  <si>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</si>
  <si>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</si>
  <si>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</si>
  <si>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</si>
  <si>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</si>
  <si>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</si>
  <si>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</si>
  <si>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</si>
  <si>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</si>
  <si>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</si>
  <si>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SURPLUS BEFORE TAXATION</t>
  </si>
  <si>
    <t xml:space="preserve">TAXATION                                </t>
  </si>
  <si>
    <t xml:space="preserve">NET PROFIT/(LOSS) AFTER TAXATION        </t>
  </si>
  <si>
    <t xml:space="preserve">RETAINED PROFIT/(LOSS) B/F              </t>
  </si>
  <si>
    <t xml:space="preserve">ADJUST TO RETAINED EARNINGS             </t>
  </si>
  <si>
    <t xml:space="preserve">RETAINED PROFIT/(LOSS) C/F              </t>
  </si>
  <si>
    <t>BALANCE SHEET AS AT 31/7/2017</t>
  </si>
  <si>
    <t xml:space="preserve">FIXED ASSETS            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</si>
  <si>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</si>
  <si>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</si>
  <si>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</si>
  <si>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</si>
  <si>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</si>
  <si>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</si>
  <si>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</si>
  <si>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CURRENT ASSETS                          </t>
  </si>
  <si>
    <t xml:space="preserve">DEBTORS </t>
  </si>
  <si>
    <t xml:space="preserve">                           -  </t>
  </si>
  <si>
    <r>
      <t xml:space="preserve">CIMB BANK BHD </t>
    </r>
    <r>
      <rPr>
        <i/>
        <sz val="9"/>
        <rFont val="Times New Roman"/>
        <family val="1"/>
      </rPr>
      <t xml:space="preserve"> </t>
    </r>
  </si>
  <si>
    <t>SHORT-TERM INVESTMENT (MONEY MARKET)</t>
  </si>
  <si>
    <t xml:space="preserve">PETTY CASH </t>
  </si>
  <si>
    <t xml:space="preserve">MAYBANK BERHAD  </t>
  </si>
  <si>
    <t>CASH IN HAND (SALES)</t>
  </si>
  <si>
    <t>OTHER DEBTORS</t>
  </si>
  <si>
    <t xml:space="preserve">PROVISIONAL OF TAXATION </t>
  </si>
  <si>
    <t xml:space="preserve">DEPOSITS </t>
  </si>
  <si>
    <t>AMOUNT OWING FROM HOLDING CO-PDC</t>
  </si>
  <si>
    <t xml:space="preserve">AMOUNT OWING FROM RELATED CO- PICEB </t>
  </si>
  <si>
    <t>AMOUNT OWING FROM THE STATE</t>
  </si>
  <si>
    <t xml:space="preserve">PREPAYMENTS </t>
  </si>
  <si>
    <t xml:space="preserve">CURRENT LIABILITIES                     </t>
  </si>
  <si>
    <t xml:space="preserve">OTHER CREDITORS  </t>
  </si>
  <si>
    <t xml:space="preserve">CONSIGNOR-CONSGINMENT </t>
  </si>
  <si>
    <t xml:space="preserve">OTHER CREDITORS &amp; ACCRUALS </t>
  </si>
  <si>
    <t xml:space="preserve">DEFERRED INCOME - GRANT </t>
  </si>
  <si>
    <t xml:space="preserve">NET CURRENT ASSETS                      </t>
  </si>
  <si>
    <t xml:space="preserve">FINANCED BY                             </t>
  </si>
  <si>
    <t xml:space="preserve">CAPITAL                                 </t>
  </si>
  <si>
    <t xml:space="preserve">SHARE CAPITAL </t>
  </si>
  <si>
    <t xml:space="preserve">PROFIT &amp; LOSS A/C </t>
  </si>
  <si>
    <t>INTEREST RECEIVABLE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</si>
</sst>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i/>
      <sz val="9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0" fillId="0" borderId="0" xfId="0"/>
    <xf numFmtId="0" fontId="0" fillId="0" borderId="0" xfId="0"/>
    <xf numFmtId="0" fontId="2" fillId="0" borderId="0" xfId="3"/>
    <xf numFmtId="10" fontId="3" fillId="0" borderId="0" xfId="3" applyNumberFormat="1" applyFont="1" applyFill="1" applyBorder="1" applyAlignment="1">
      <alignment vertical="center"/>
    </xf>
    <xf numFmtId="10" fontId="5" fillId="0" borderId="0" xfId="3" applyNumberFormat="1" applyFont="1" applyFill="1" applyBorder="1" applyAlignment="1">
      <alignment vertical="center"/>
    </xf>
    <xf numFmtId="10" fontId="5" fillId="0" borderId="0" xfId="3" quotePrefix="1" applyNumberFormat="1" applyFont="1" applyFill="1" applyBorder="1" applyAlignment="1">
      <alignment vertical="center"/>
    </xf>
    <xf numFmtId="10" fontId="4" fillId="0" borderId="0" xfId="3" applyNumberFormat="1" applyFont="1" applyFill="1" applyBorder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2" fontId="4" fillId="0" borderId="0" xfId="3" applyNumberFormat="1" applyFont="1" applyFill="1" applyBorder="1" applyAlignment="1">
      <alignment horizontal="center" vertical="center"/>
    </xf>
    <xf numFmtId="43" fontId="5" fillId="0" borderId="0" xfId="1" quotePrefix="1" applyFont="1" applyFill="1" applyBorder="1" applyAlignment="1">
      <alignment vertical="center"/>
    </xf>
    <xf numFmtId="43" fontId="6" fillId="0" borderId="0" xfId="1" applyFont="1" applyFill="1" applyBorder="1" applyAlignment="1">
      <alignment horizontal="center" vertical="center"/>
    </xf>
    <xf numFmtId="43" fontId="2" fillId="0" borderId="0" xfId="1" applyFont="1"/>
    <xf numFmtId="43" fontId="0" fillId="0" borderId="0" xfId="0" applyNumberFormat="1"/>
    <xf numFmtId="0" fontId="7" fillId="0" borderId="0" xfId="3" applyFont="1"/>
    <xf numFmtId="0" fontId="10" fillId="0" borderId="0" xfId="0" applyFont="1"/>
    <xf numFmtId="10" fontId="4" fillId="0" borderId="0" xfId="3" applyNumberFormat="1" applyFont="1" applyFill="1" applyBorder="1"/>
    <xf numFmtId="10" fontId="3" fillId="0" borderId="0" xfId="3" applyNumberFormat="1" applyFont="1" applyFill="1" applyBorder="1"/>
    <xf numFmtId="10" fontId="3" fillId="0" borderId="0" xfId="3" applyNumberFormat="1" applyFont="1" applyFill="1" applyBorder="1" applyAlignment="1">
      <alignment vertical="center" wrapText="1"/>
    </xf>
    <xf numFmtId="43" fontId="5" fillId="0" borderId="0" xfId="1" quotePrefix="1" applyFont="1" applyFill="1" applyBorder="1" applyAlignment="1">
      <alignment horizontal="center" vertical="center"/>
    </xf>
    <xf numFmtId="43" fontId="2" fillId="0" borderId="0" xfId="1" applyFont="1" applyAlignment="1">
      <alignment horizontal="center"/>
    </xf>
    <xf numFmtId="164" fontId="5" fillId="0" borderId="0" xfId="1" quotePrefix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/>
    <xf numFmtId="164" fontId="6" fillId="0" borderId="0" xfId="1" quotePrefix="1" applyNumberFormat="1" applyFont="1" applyFill="1" applyBorder="1" applyAlignment="1">
      <alignment horizontal="center"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164" fontId="0" fillId="0" borderId="0" xfId="0" applyNumberFormat="1"/>
    <xf numFmtId="10" fontId="8" fillId="0" borderId="0" xfId="3" applyNumberFormat="1" applyFont="1" applyFill="1" applyBorder="1" applyAlignment="1">
      <alignment vertical="center"/>
    </xf>
    <xf numFmtId="164" fontId="5" fillId="0" borderId="0" xfId="1" quotePrefix="1" applyNumberFormat="1" applyFont="1" applyFill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3" fontId="0" fillId="0" borderId="0" xfId="0" applyNumberFormat="1"/>
    <xf numFmtId="164" fontId="3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0" fontId="0" fillId="0" borderId="0" xfId="0"/>
    <xf numFmtId="0" fontId="2" fillId="0" borderId="0" xfId="3"/>
    <xf numFmtId="0" fontId="5" fillId="0" borderId="0" xfId="3" applyFont="1" applyBorder="1" applyAlignment="1">
      <alignment horizontal="center"/>
    </xf>
    <xf numFmtId="43" fontId="4" fillId="0" borderId="0" xfId="3" applyNumberFormat="1" applyFont="1" applyFill="1" applyBorder="1" applyAlignment="1">
      <alignment horizontal="center"/>
    </xf>
    <xf numFmtId="43" fontId="4" fillId="0" borderId="0" xfId="3" applyNumberFormat="1" applyFont="1" applyFill="1" applyBorder="1" applyAlignment="1">
      <alignment horizontal="center" wrapText="1"/>
    </xf>
    <xf numFmtId="0" fontId="3" fillId="0" borderId="0" xfId="3" applyFont="1" applyFill="1" applyBorder="1" applyAlignment="1">
      <alignment horizontal="center"/>
    </xf>
    <xf numFmtId="0" fontId="5" fillId="0" borderId="0" xfId="3" applyFont="1" applyFill="1" applyBorder="1" applyAlignment="1"/>
    <xf numFmtId="0" fontId="5" fillId="0" borderId="0" xfId="3" quotePrefix="1" applyFont="1" applyFill="1" applyBorder="1" applyAlignment="1"/>
    <xf numFmtId="0" fontId="4" fillId="0" borderId="0" xfId="3" applyFont="1" applyBorder="1"/>
    <xf numFmtId="0" fontId="3" fillId="0" borderId="0" xfId="3" applyFont="1" applyBorder="1"/>
    <xf numFmtId="0" fontId="3" fillId="0" borderId="0" xfId="3" applyFont="1" applyBorder="1" applyAlignment="1">
      <alignment horizontal="center"/>
    </xf>
    <xf numFmtId="43" fontId="3" fillId="0" borderId="0" xfId="3" applyNumberFormat="1" applyFont="1" applyBorder="1" applyAlignment="1">
      <alignment horizontal="right"/>
    </xf>
    <xf numFmtId="0" fontId="4" fillId="0" borderId="0" xfId="3" applyFont="1" applyBorder="1" applyAlignment="1">
      <alignment vertical="center"/>
    </xf>
    <xf numFmtId="0" fontId="2" fillId="0" borderId="0" xfId="3" applyAlignment="1">
      <alignment vertical="center"/>
    </xf>
    <xf numFmtId="43" fontId="3" fillId="0" borderId="0" xfId="3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vertical="center"/>
    </xf>
    <xf numFmtId="0" fontId="3" fillId="0" borderId="0" xfId="3" applyFont="1" applyBorder="1" applyAlignment="1">
      <alignment vertical="center"/>
    </xf>
    <xf numFmtId="43" fontId="0" fillId="0" borderId="0" xfId="0" applyNumberFormat="1"/>
    <xf numFmtId="43" fontId="3" fillId="0" borderId="0" xfId="1" applyFont="1" applyBorder="1"/>
    <xf numFmtId="164" fontId="3" fillId="0" borderId="1" xfId="1" applyNumberFormat="1" applyFont="1" applyFill="1" applyBorder="1" applyAlignment="1">
      <alignment horizontal="right"/>
    </xf>
    <xf numFmtId="164" fontId="2" fillId="0" borderId="0" xfId="1" applyNumberFormat="1" applyFont="1"/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 vertical="center"/>
    </xf>
    <xf numFmtId="164" fontId="1" fillId="0" borderId="0" xfId="1" applyNumberFormat="1" applyFont="1" applyFill="1"/>
    <xf numFmtId="164" fontId="7" fillId="0" borderId="0" xfId="1" applyNumberFormat="1" applyFont="1"/>
    <xf numFmtId="164" fontId="3" fillId="0" borderId="0" xfId="1" applyNumberFormat="1" applyFont="1"/>
    <xf numFmtId="164" fontId="3" fillId="0" borderId="2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64" fontId="11" fillId="0" borderId="0" xfId="1" applyNumberFormat="1" applyFont="1"/>
    <xf numFmtId="164" fontId="1" fillId="0" borderId="0" xfId="1" applyNumberFormat="1" applyFont="1"/>
    <xf numFmtId="164" fontId="5" fillId="0" borderId="0" xfId="1" applyNumberFormat="1" applyFont="1" applyBorder="1" applyAlignment="1">
      <alignment horizontal="center"/>
    </xf>
    <xf numFmtId="164" fontId="5" fillId="0" borderId="0" xfId="1" quotePrefix="1" applyNumberFormat="1" applyFont="1" applyFill="1" applyBorder="1" applyAlignment="1"/>
    <xf numFmtId="164" fontId="9" fillId="0" borderId="0" xfId="1" quotePrefix="1" applyNumberFormat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/>
    </xf>
    <xf numFmtId="164" fontId="3" fillId="0" borderId="4" xfId="1" applyNumberFormat="1" applyFont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center"/>
    </xf>
    <xf numFmtId="164" fontId="0" fillId="0" borderId="0" xfId="1" applyNumberFormat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 vertical="center"/>
    </xf>
    <xf numFmtId="164" fontId="1" fillId="0" borderId="0" xfId="1" applyNumberFormat="1" applyFont="1" applyFill="1" applyAlignment="1">
      <alignment horizontal="center"/>
    </xf>
    <xf numFmtId="164" fontId="7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0" fontId="5" fillId="0" borderId="0" xfId="3" applyNumberFormat="1" applyFont="1" applyFill="1" applyBorder="1" applyAlignment="1">
      <alignment horizontal="center" vertical="center"/>
    </xf>
    <xf numFmtId="10" fontId="5" fillId="0" borderId="0" xfId="3" quotePrefix="1" applyNumberFormat="1" applyFont="1" applyFill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164" fontId="3" fillId="2" borderId="0" xfId="1" applyNumberFormat="1" applyFont="1" applyFill="1" applyBorder="1" applyAlignment="1">
      <alignment horizontal="right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10" zoomScaleNormal="100" workbookViewId="0">
      <selection activeCell="H15" sqref="H15"/>
    </sheetView>
  </sheetViews>
  <sheetFormatPr defaultRowHeight="15"/>
  <cols>
    <col min="1" max="1" width="49.5703125" customWidth="1"/>
    <col min="2" max="2" width="14.85546875" style="26" customWidth="1"/>
    <col min="3" max="3" width="0" hidden="1" customWidth="1"/>
    <col min="4" max="4" width="6.85546875" customWidth="1"/>
    <col min="5" max="5" width="14.7109375" style="26" customWidth="1"/>
    <col min="8" max="8" width="13.28515625" bestFit="1" customWidth="1"/>
  </cols>
  <sheetData>
    <row r="1" spans="1:9" ht="15.75">
      <c r="A1" s="84" t="s">
        <v>0</v>
      </c>
      <c r="B1" s="84"/>
      <c r="C1" s="84"/>
      <c r="D1" s="84"/>
      <c r="E1" s="84"/>
      <c r="F1" s="3"/>
      <c r="G1" s="2"/>
      <c r="H1" s="2"/>
      <c r="I1" s="2"/>
    </row>
    <row r="2" spans="1:9" ht="15.75">
      <c r="A2" s="84" t="s">
        <v>1</v>
      </c>
      <c r="B2" s="84"/>
      <c r="C2" s="84"/>
      <c r="D2" s="84"/>
      <c r="E2" s="84"/>
      <c r="F2" s="5"/>
      <c r="G2" s="2"/>
      <c r="H2" s="2"/>
      <c r="I2" s="2"/>
    </row>
    <row r="3" spans="1:9" ht="15.75">
      <c r="A3" s="85" t="s">
        <v>2</v>
      </c>
      <c r="B3" s="85"/>
      <c r="C3" s="85"/>
      <c r="D3" s="85"/>
      <c r="E3" s="85"/>
      <c r="F3" s="5"/>
      <c r="G3" s="2"/>
      <c r="H3" s="2"/>
      <c r="I3" s="2"/>
    </row>
    <row r="4" spans="1:9" ht="15.75">
      <c r="A4" s="6"/>
      <c r="B4" s="21"/>
      <c r="C4" s="19"/>
      <c r="D4" s="10"/>
      <c r="E4" s="21"/>
      <c r="F4" s="6"/>
      <c r="G4" s="2"/>
      <c r="H4" s="2"/>
      <c r="I4" s="2"/>
    </row>
    <row r="5" spans="1:9" ht="15.75">
      <c r="A5" s="7"/>
      <c r="B5" s="28" t="s">
        <v>3</v>
      </c>
      <c r="C5" s="25" t="s">
        <v>4</v>
      </c>
      <c r="D5" s="25"/>
      <c r="E5" s="28" t="s">
        <v>5</v>
      </c>
      <c r="F5" s="3"/>
      <c r="G5" s="2"/>
      <c r="H5" s="2"/>
      <c r="I5" s="2"/>
    </row>
    <row r="6" spans="1:9">
      <c r="A6" s="8"/>
      <c r="B6" s="22" t="s">
        <v>6</v>
      </c>
      <c r="C6" s="11"/>
      <c r="D6" s="11"/>
      <c r="E6" s="24" t="s">
        <v>6</v>
      </c>
      <c r="F6" s="9"/>
      <c r="G6" s="2"/>
      <c r="H6" s="2"/>
      <c r="I6" s="2"/>
    </row>
    <row r="7" spans="1:9">
      <c r="A7" s="2"/>
      <c r="C7" s="2"/>
      <c r="D7" s="2"/>
      <c r="F7" s="2"/>
      <c r="G7" s="29"/>
      <c r="H7" s="2"/>
      <c r="I7" s="2"/>
    </row>
    <row r="8" spans="1:9" ht="15.75">
      <c r="A8" s="4" t="s">
        <v>7</v>
      </c>
      <c r="B8" s="53">
        <v>8671.2999999999993</v>
      </c>
      <c r="C8" s="77"/>
      <c r="D8" s="32"/>
      <c r="E8" s="61">
        <v>24400.2</v>
      </c>
      <c r="F8" s="3"/>
      <c r="G8" s="2"/>
      <c r="H8" s="29"/>
      <c r="I8" s="30"/>
    </row>
    <row r="9" spans="1:9">
      <c r="A9" s="2"/>
      <c r="B9" s="63"/>
      <c r="C9" s="78"/>
      <c r="D9" s="78"/>
      <c r="E9" s="62"/>
      <c r="F9" s="2"/>
      <c r="G9" s="2"/>
      <c r="H9" s="2"/>
      <c r="I9" s="30"/>
    </row>
    <row r="10" spans="1:9" ht="15.75">
      <c r="A10" s="4" t="s">
        <v>8</v>
      </c>
      <c r="B10" s="54"/>
      <c r="C10" s="79"/>
      <c r="D10" s="54"/>
      <c r="E10" s="59"/>
      <c r="F10" s="3"/>
      <c r="G10" s="2"/>
      <c r="H10" s="2"/>
      <c r="I10" s="30"/>
    </row>
    <row r="11" spans="1:9" ht="15.75">
      <c r="A11" s="4" t="s">
        <v>9</v>
      </c>
      <c r="B11" s="53">
        <v>4801.3999999999996</v>
      </c>
      <c r="C11" s="77"/>
      <c r="D11" s="32"/>
      <c r="E11" s="61">
        <v>16038.53</v>
      </c>
      <c r="F11" s="3"/>
      <c r="G11" s="31"/>
      <c r="H11" s="2"/>
      <c r="I11" s="30"/>
    </row>
    <row r="12" spans="1:9" ht="15.75">
      <c r="A12" s="4" t="s">
        <v>10</v>
      </c>
      <c r="B12" s="55">
        <f>B8-B11</f>
        <v>3869.8999999999996</v>
      </c>
      <c r="C12" s="77"/>
      <c r="D12" s="55"/>
      <c r="E12" s="55">
        <f>E8-E11</f>
        <v>8361.67</v>
      </c>
      <c r="F12" s="3"/>
      <c r="G12" s="2"/>
      <c r="H12" s="2"/>
      <c r="I12" s="30"/>
    </row>
    <row r="13" spans="1:9">
      <c r="A13" s="2"/>
      <c r="B13" s="63"/>
      <c r="C13" s="78"/>
      <c r="D13" s="78"/>
      <c r="E13" s="62"/>
      <c r="F13" s="2"/>
      <c r="G13" s="2"/>
      <c r="H13" s="2"/>
      <c r="I13" s="30"/>
    </row>
    <row r="14" spans="1:9" ht="15.75">
      <c r="A14" s="4" t="s">
        <v>11</v>
      </c>
      <c r="B14" s="32">
        <v>5089431.42</v>
      </c>
      <c r="C14" s="77"/>
      <c r="D14" s="32"/>
      <c r="E14" s="56">
        <v>8141581.5499999998</v>
      </c>
      <c r="F14" s="3"/>
      <c r="G14" s="31"/>
      <c r="H14" s="2"/>
      <c r="I14" s="30"/>
    </row>
    <row r="15" spans="1:9" ht="15.75">
      <c r="A15" s="4" t="s">
        <v>12</v>
      </c>
      <c r="B15" s="32">
        <v>3056089.25</v>
      </c>
      <c r="C15" s="77"/>
      <c r="D15" s="32"/>
      <c r="E15" s="56">
        <v>1229227.49</v>
      </c>
      <c r="F15" s="3"/>
      <c r="G15" s="2"/>
      <c r="H15" s="26">
        <f>SUM(B14:B15)</f>
        <v>8145520.6699999999</v>
      </c>
      <c r="I15" s="30"/>
    </row>
    <row r="16" spans="1:9" ht="15.75">
      <c r="A16" s="4" t="s">
        <v>13</v>
      </c>
      <c r="B16" s="32">
        <v>272.39</v>
      </c>
      <c r="C16" s="77"/>
      <c r="D16" s="32"/>
      <c r="E16" s="56">
        <v>551.39</v>
      </c>
      <c r="F16" s="3"/>
      <c r="G16" s="2"/>
      <c r="H16" s="26">
        <f>B16+B17</f>
        <v>56820.86</v>
      </c>
      <c r="I16" s="2"/>
    </row>
    <row r="17" spans="1:9" ht="15.75">
      <c r="A17" s="4" t="s">
        <v>14</v>
      </c>
      <c r="B17" s="53">
        <v>56548.47</v>
      </c>
      <c r="C17" s="77"/>
      <c r="D17" s="32"/>
      <c r="E17" s="61">
        <v>12861.4</v>
      </c>
      <c r="F17" s="3"/>
      <c r="G17" s="2"/>
      <c r="H17" s="2"/>
      <c r="I17" s="2"/>
    </row>
    <row r="18" spans="1:9" ht="15.75">
      <c r="A18" s="3"/>
      <c r="B18" s="56">
        <f>SUM(B14:B17)</f>
        <v>8202341.5299999993</v>
      </c>
      <c r="C18" s="80"/>
      <c r="D18" s="56"/>
      <c r="E18" s="56">
        <f>SUM(E14:E17)</f>
        <v>9384221.8300000001</v>
      </c>
      <c r="F18" s="3"/>
      <c r="G18" s="2"/>
      <c r="H18" s="2"/>
      <c r="I18" s="2"/>
    </row>
    <row r="19" spans="1:9">
      <c r="A19" s="2"/>
      <c r="B19" s="63"/>
      <c r="C19" s="78"/>
      <c r="D19" s="78"/>
      <c r="E19" s="62"/>
      <c r="F19" s="2"/>
      <c r="G19" s="2"/>
      <c r="H19" s="2"/>
      <c r="I19" s="2"/>
    </row>
    <row r="20" spans="1:9" ht="15.75">
      <c r="A20" s="7" t="s">
        <v>15</v>
      </c>
      <c r="B20" s="54"/>
      <c r="C20" s="79"/>
      <c r="D20" s="54"/>
      <c r="E20" s="59"/>
      <c r="F20" s="2"/>
      <c r="G20" s="2"/>
      <c r="H20" s="2"/>
      <c r="I20" s="2"/>
    </row>
    <row r="21" spans="1:9">
      <c r="A21" s="2"/>
      <c r="B21" s="57"/>
      <c r="C21" s="81"/>
      <c r="D21" s="57"/>
      <c r="E21" s="62"/>
      <c r="F21" s="2"/>
      <c r="G21" s="2"/>
      <c r="H21" s="2"/>
      <c r="I21" s="2"/>
    </row>
    <row r="22" spans="1:9">
      <c r="A22" s="4" t="s">
        <v>16</v>
      </c>
      <c r="B22" s="32">
        <v>644478.78</v>
      </c>
      <c r="C22" s="77" t="s">
        <v>17</v>
      </c>
      <c r="D22" s="32"/>
      <c r="E22" s="56">
        <v>1008439.17</v>
      </c>
      <c r="F22" s="13"/>
      <c r="G22" s="2"/>
      <c r="H22" s="2"/>
      <c r="I22" s="30"/>
    </row>
    <row r="23" spans="1:9">
      <c r="A23" s="4" t="s">
        <v>18</v>
      </c>
      <c r="B23" s="32">
        <v>4900</v>
      </c>
      <c r="C23" s="77" t="s">
        <v>17</v>
      </c>
      <c r="D23" s="32"/>
      <c r="E23" s="56">
        <v>7000</v>
      </c>
      <c r="F23" s="13"/>
      <c r="G23" s="2"/>
      <c r="H23" s="2"/>
      <c r="I23" s="30"/>
    </row>
    <row r="24" spans="1:9">
      <c r="A24" s="4" t="s">
        <v>19</v>
      </c>
      <c r="B24" s="55">
        <v>65003.18</v>
      </c>
      <c r="C24" s="77" t="s">
        <v>17</v>
      </c>
      <c r="D24" s="55"/>
      <c r="E24" s="56">
        <v>111250.26</v>
      </c>
      <c r="F24" s="13"/>
      <c r="G24" s="2"/>
      <c r="H24" s="2"/>
      <c r="I24" s="30"/>
    </row>
    <row r="25" spans="1:9">
      <c r="A25" s="4" t="s">
        <v>20</v>
      </c>
      <c r="B25" s="55">
        <v>79238</v>
      </c>
      <c r="C25" s="77" t="s">
        <v>17</v>
      </c>
      <c r="D25" s="32"/>
      <c r="E25" s="56">
        <v>122466</v>
      </c>
      <c r="F25" s="13"/>
      <c r="G25" s="2"/>
      <c r="H25" s="2"/>
      <c r="I25" s="30"/>
    </row>
    <row r="26" spans="1:9">
      <c r="A26" s="4" t="s">
        <v>21</v>
      </c>
      <c r="B26" s="32">
        <v>8537</v>
      </c>
      <c r="C26" s="77" t="s">
        <v>17</v>
      </c>
      <c r="D26" s="32"/>
      <c r="E26" s="56">
        <v>12165.25</v>
      </c>
      <c r="F26" s="13"/>
      <c r="G26" s="2"/>
      <c r="H26" s="2"/>
      <c r="I26" s="30"/>
    </row>
    <row r="27" spans="1:9">
      <c r="A27" s="4" t="s">
        <v>22</v>
      </c>
      <c r="B27" s="32">
        <v>1109</v>
      </c>
      <c r="C27" s="77" t="s">
        <v>17</v>
      </c>
      <c r="D27" s="32"/>
      <c r="E27" s="56">
        <v>3532.68</v>
      </c>
      <c r="F27" s="13"/>
      <c r="G27" s="2"/>
      <c r="H27" s="2"/>
      <c r="I27" s="30"/>
    </row>
    <row r="28" spans="1:9">
      <c r="A28" s="4" t="s">
        <v>23</v>
      </c>
      <c r="B28" s="32">
        <v>1232.99</v>
      </c>
      <c r="C28" s="77" t="s">
        <v>17</v>
      </c>
      <c r="D28" s="32"/>
      <c r="E28" s="56">
        <v>5390.44</v>
      </c>
      <c r="F28" s="13"/>
      <c r="G28" s="2"/>
      <c r="H28" s="2"/>
      <c r="I28" s="30"/>
    </row>
    <row r="29" spans="1:9">
      <c r="A29" s="4" t="s">
        <v>24</v>
      </c>
      <c r="B29" s="55">
        <v>41501.51</v>
      </c>
      <c r="C29" s="77" t="s">
        <v>17</v>
      </c>
      <c r="D29" s="32"/>
      <c r="E29" s="56">
        <v>41752.620000000003</v>
      </c>
      <c r="F29" s="13"/>
      <c r="G29" s="2"/>
      <c r="H29" s="2"/>
      <c r="I29" s="30"/>
    </row>
    <row r="30" spans="1:9">
      <c r="A30" s="4" t="s">
        <v>25</v>
      </c>
      <c r="B30" s="55">
        <v>0</v>
      </c>
      <c r="C30" s="77" t="s">
        <v>17</v>
      </c>
      <c r="D30" s="78"/>
      <c r="E30" s="56">
        <v>0</v>
      </c>
      <c r="F30" s="13"/>
      <c r="G30" s="2"/>
      <c r="H30" s="2"/>
      <c r="I30" s="30"/>
    </row>
    <row r="31" spans="1:9">
      <c r="A31" s="4" t="s">
        <v>26</v>
      </c>
      <c r="B31" s="32">
        <v>2466.9</v>
      </c>
      <c r="C31" s="77" t="s">
        <v>17</v>
      </c>
      <c r="D31" s="56"/>
      <c r="E31" s="56">
        <v>6563.35</v>
      </c>
      <c r="F31" s="13"/>
      <c r="G31" s="2"/>
      <c r="H31" s="2"/>
      <c r="I31" s="30"/>
    </row>
    <row r="32" spans="1:9">
      <c r="A32" s="4" t="s">
        <v>27</v>
      </c>
      <c r="B32" s="32">
        <v>7443.54</v>
      </c>
      <c r="C32" s="77" t="s">
        <v>17</v>
      </c>
      <c r="D32" s="32"/>
      <c r="E32" s="56">
        <v>16354.66</v>
      </c>
      <c r="F32" s="13"/>
      <c r="G32" s="2"/>
      <c r="H32" s="2"/>
      <c r="I32" s="30"/>
    </row>
    <row r="33" spans="1:9">
      <c r="A33" s="4" t="s">
        <v>28</v>
      </c>
      <c r="B33" s="55">
        <v>4397.79</v>
      </c>
      <c r="C33" s="77" t="s">
        <v>29</v>
      </c>
      <c r="D33" s="32"/>
      <c r="E33" s="56">
        <v>20193.34</v>
      </c>
      <c r="F33" s="13"/>
      <c r="G33" s="2"/>
      <c r="H33" s="2"/>
      <c r="I33" s="30"/>
    </row>
    <row r="34" spans="1:9">
      <c r="A34" s="4" t="s">
        <v>30</v>
      </c>
      <c r="B34" s="55">
        <v>4770</v>
      </c>
      <c r="C34" s="77" t="s">
        <v>17</v>
      </c>
      <c r="D34" s="55"/>
      <c r="E34" s="56">
        <v>2900</v>
      </c>
      <c r="F34" s="13"/>
      <c r="G34" s="2"/>
      <c r="H34" s="2"/>
      <c r="I34" s="30"/>
    </row>
    <row r="35" spans="1:9">
      <c r="A35" s="4" t="s">
        <v>31</v>
      </c>
      <c r="B35" s="55">
        <v>0</v>
      </c>
      <c r="C35" s="77" t="s">
        <v>17</v>
      </c>
      <c r="D35" s="78"/>
      <c r="E35" s="56">
        <v>0</v>
      </c>
      <c r="F35" s="13"/>
      <c r="G35" s="2"/>
      <c r="H35" s="2"/>
      <c r="I35" s="30"/>
    </row>
    <row r="36" spans="1:9">
      <c r="A36" s="4" t="s">
        <v>32</v>
      </c>
      <c r="B36" s="55">
        <v>0</v>
      </c>
      <c r="C36" s="77" t="s">
        <v>17</v>
      </c>
      <c r="D36" s="78"/>
      <c r="E36" s="56">
        <v>3609.9</v>
      </c>
      <c r="F36" s="13"/>
      <c r="G36" s="2"/>
      <c r="H36" s="2"/>
      <c r="I36" s="30"/>
    </row>
    <row r="37" spans="1:9">
      <c r="A37" s="4" t="s">
        <v>33</v>
      </c>
      <c r="B37" s="32">
        <v>24049.43</v>
      </c>
      <c r="C37" s="77" t="s">
        <v>17</v>
      </c>
      <c r="D37" s="56"/>
      <c r="E37" s="56">
        <v>40537.870000000003</v>
      </c>
      <c r="F37" s="13"/>
      <c r="G37" s="2"/>
      <c r="H37" s="2"/>
      <c r="I37" s="30"/>
    </row>
    <row r="38" spans="1:9">
      <c r="A38" s="4" t="s">
        <v>34</v>
      </c>
      <c r="B38" s="32">
        <v>7724.62</v>
      </c>
      <c r="C38" s="77" t="s">
        <v>17</v>
      </c>
      <c r="D38" s="55"/>
      <c r="E38" s="56">
        <v>18081.5</v>
      </c>
      <c r="F38" s="13"/>
      <c r="G38" s="2"/>
      <c r="H38" s="2"/>
      <c r="I38" s="30"/>
    </row>
    <row r="39" spans="1:9">
      <c r="A39" s="4" t="s">
        <v>35</v>
      </c>
      <c r="B39" s="32">
        <v>76492.88</v>
      </c>
      <c r="C39" s="77" t="s">
        <v>17</v>
      </c>
      <c r="D39" s="55"/>
      <c r="E39" s="56">
        <v>128014.08</v>
      </c>
      <c r="F39" s="13"/>
      <c r="G39" s="2"/>
      <c r="H39" s="2"/>
      <c r="I39" s="30"/>
    </row>
    <row r="40" spans="1:9">
      <c r="A40" s="4" t="s">
        <v>36</v>
      </c>
      <c r="B40" s="55">
        <v>3659.41</v>
      </c>
      <c r="C40" s="77" t="s">
        <v>17</v>
      </c>
      <c r="D40" s="32"/>
      <c r="E40" s="56">
        <v>6703.95</v>
      </c>
      <c r="F40" s="13"/>
      <c r="G40" s="2"/>
      <c r="H40" s="2"/>
      <c r="I40" s="30"/>
    </row>
    <row r="41" spans="1:9">
      <c r="A41" s="4" t="s">
        <v>37</v>
      </c>
      <c r="B41" s="55">
        <v>12416.43</v>
      </c>
      <c r="C41" s="77" t="s">
        <v>17</v>
      </c>
      <c r="D41" s="32"/>
      <c r="E41" s="56">
        <v>19197.939999999999</v>
      </c>
      <c r="F41" s="13"/>
      <c r="G41" s="2"/>
      <c r="H41" s="2"/>
      <c r="I41" s="30"/>
    </row>
    <row r="42" spans="1:9">
      <c r="A42" s="4" t="s">
        <v>38</v>
      </c>
      <c r="B42" s="55">
        <v>400</v>
      </c>
      <c r="C42" s="77" t="s">
        <v>17</v>
      </c>
      <c r="D42" s="32"/>
      <c r="E42" s="56">
        <v>1759.2</v>
      </c>
      <c r="F42" s="13"/>
      <c r="G42" s="2"/>
      <c r="H42" s="2"/>
      <c r="I42" s="30"/>
    </row>
    <row r="43" spans="1:9">
      <c r="A43" s="4" t="s">
        <v>39</v>
      </c>
      <c r="B43" s="55">
        <v>12391.15</v>
      </c>
      <c r="C43" s="77" t="s">
        <v>17</v>
      </c>
      <c r="D43" s="32"/>
      <c r="E43" s="56">
        <v>30605.11</v>
      </c>
      <c r="F43" s="13"/>
      <c r="G43" s="2"/>
      <c r="H43" s="2"/>
      <c r="I43" s="30"/>
    </row>
    <row r="44" spans="1:9">
      <c r="A44" s="4" t="s">
        <v>40</v>
      </c>
      <c r="B44" s="55">
        <v>846</v>
      </c>
      <c r="C44" s="77" t="s">
        <v>17</v>
      </c>
      <c r="D44" s="32"/>
      <c r="E44" s="56">
        <v>1755.4</v>
      </c>
      <c r="F44" s="13"/>
      <c r="G44" s="2"/>
      <c r="H44" s="2"/>
      <c r="I44" s="30"/>
    </row>
    <row r="45" spans="1:9">
      <c r="A45" s="4" t="s">
        <v>41</v>
      </c>
      <c r="B45" s="55">
        <v>122.5</v>
      </c>
      <c r="C45" s="77" t="s">
        <v>17</v>
      </c>
      <c r="D45" s="32"/>
      <c r="E45" s="56">
        <v>728</v>
      </c>
      <c r="F45" s="13"/>
      <c r="G45" s="2"/>
      <c r="H45" s="2"/>
      <c r="I45" s="30"/>
    </row>
    <row r="46" spans="1:9">
      <c r="A46" s="4" t="s">
        <v>42</v>
      </c>
      <c r="B46" s="55">
        <v>3066.55</v>
      </c>
      <c r="C46" s="77" t="s">
        <v>17</v>
      </c>
      <c r="D46" s="32"/>
      <c r="E46" s="56">
        <v>4104.05</v>
      </c>
      <c r="F46" s="13"/>
      <c r="G46" s="2"/>
      <c r="H46" s="2"/>
      <c r="I46" s="30"/>
    </row>
    <row r="47" spans="1:9">
      <c r="A47" s="4" t="s">
        <v>43</v>
      </c>
      <c r="B47" s="55">
        <v>52.04</v>
      </c>
      <c r="C47" s="77" t="s">
        <v>17</v>
      </c>
      <c r="D47" s="78"/>
      <c r="E47" s="56">
        <v>0</v>
      </c>
      <c r="F47" s="2"/>
      <c r="G47" s="2"/>
      <c r="H47" s="2"/>
      <c r="I47" s="30"/>
    </row>
    <row r="48" spans="1:9">
      <c r="A48" s="4" t="s">
        <v>44</v>
      </c>
      <c r="B48" s="55">
        <v>12964.17</v>
      </c>
      <c r="C48" s="77" t="s">
        <v>17</v>
      </c>
      <c r="D48" s="32"/>
      <c r="E48" s="56">
        <v>31067.48</v>
      </c>
      <c r="F48" s="2"/>
      <c r="G48" s="2"/>
      <c r="H48" s="2"/>
      <c r="I48" s="30"/>
    </row>
    <row r="49" spans="1:9">
      <c r="A49" s="17" t="s">
        <v>45</v>
      </c>
      <c r="B49" s="55">
        <v>0</v>
      </c>
      <c r="C49" s="77"/>
      <c r="D49" s="78"/>
      <c r="E49" s="56">
        <v>1412</v>
      </c>
      <c r="F49" s="2"/>
      <c r="G49" s="2"/>
      <c r="H49" s="2"/>
      <c r="I49" s="30"/>
    </row>
    <row r="50" spans="1:9">
      <c r="A50" s="17" t="s">
        <v>46</v>
      </c>
      <c r="B50" s="55">
        <v>0</v>
      </c>
      <c r="C50" s="77"/>
      <c r="D50" s="78"/>
      <c r="E50" s="56">
        <v>9850</v>
      </c>
      <c r="F50" s="2"/>
      <c r="G50" s="2"/>
      <c r="H50" s="2"/>
      <c r="I50" s="30"/>
    </row>
    <row r="51" spans="1:9">
      <c r="A51" s="4" t="s">
        <v>47</v>
      </c>
      <c r="B51" s="55">
        <v>186828.48</v>
      </c>
      <c r="C51" s="77" t="s">
        <v>29</v>
      </c>
      <c r="D51" s="32"/>
      <c r="E51" s="56">
        <v>1287691.4099999999</v>
      </c>
      <c r="F51" s="2"/>
      <c r="G51" s="2"/>
      <c r="H51" s="2"/>
      <c r="I51" s="30"/>
    </row>
    <row r="52" spans="1:9">
      <c r="A52" s="4" t="s">
        <v>48</v>
      </c>
      <c r="B52" s="55">
        <v>61130.74</v>
      </c>
      <c r="C52" s="77" t="s">
        <v>29</v>
      </c>
      <c r="D52" s="32"/>
      <c r="E52" s="56">
        <v>230092.52</v>
      </c>
      <c r="F52" s="29"/>
      <c r="G52" s="2"/>
      <c r="H52" s="2"/>
      <c r="I52" s="30"/>
    </row>
    <row r="53" spans="1:9">
      <c r="A53" s="4" t="s">
        <v>49</v>
      </c>
      <c r="B53" s="55">
        <v>0</v>
      </c>
      <c r="C53" s="77" t="s">
        <v>29</v>
      </c>
      <c r="D53" s="78"/>
      <c r="E53" s="56">
        <v>0</v>
      </c>
      <c r="F53" s="2"/>
      <c r="G53" s="2"/>
      <c r="H53" s="2"/>
      <c r="I53" s="30"/>
    </row>
    <row r="54" spans="1:9">
      <c r="A54" s="4" t="s">
        <v>50</v>
      </c>
      <c r="B54" s="55">
        <v>81655.399999999994</v>
      </c>
      <c r="C54" s="77" t="s">
        <v>29</v>
      </c>
      <c r="D54" s="32"/>
      <c r="E54" s="56">
        <v>249353.21</v>
      </c>
      <c r="F54" s="2"/>
      <c r="G54" s="2"/>
      <c r="H54" s="2"/>
      <c r="I54" s="30"/>
    </row>
    <row r="55" spans="1:9">
      <c r="A55" s="4" t="s">
        <v>51</v>
      </c>
      <c r="B55" s="55">
        <v>0</v>
      </c>
      <c r="C55" s="77"/>
      <c r="D55" s="32"/>
      <c r="E55" s="56">
        <v>1226.8</v>
      </c>
      <c r="F55" s="2"/>
      <c r="G55" s="2"/>
      <c r="H55" s="2"/>
      <c r="I55" s="30"/>
    </row>
    <row r="56" spans="1:9">
      <c r="A56" s="4" t="s">
        <v>52</v>
      </c>
      <c r="B56" s="55">
        <v>92.2</v>
      </c>
      <c r="C56" s="77" t="s">
        <v>29</v>
      </c>
      <c r="D56" s="32"/>
      <c r="E56" s="56">
        <v>784.4</v>
      </c>
      <c r="F56" s="2"/>
      <c r="G56" s="2"/>
      <c r="H56" s="2"/>
      <c r="I56" s="30"/>
    </row>
    <row r="57" spans="1:9">
      <c r="A57" s="4" t="s">
        <v>53</v>
      </c>
      <c r="B57" s="55">
        <v>15000</v>
      </c>
      <c r="C57" s="77" t="s">
        <v>29</v>
      </c>
      <c r="D57" s="32"/>
      <c r="E57" s="56">
        <v>29516</v>
      </c>
      <c r="F57" s="2"/>
      <c r="G57" s="2"/>
      <c r="H57" s="2"/>
      <c r="I57" s="30"/>
    </row>
    <row r="58" spans="1:9">
      <c r="A58" s="4" t="s">
        <v>54</v>
      </c>
      <c r="B58" s="55">
        <v>0</v>
      </c>
      <c r="C58" s="77" t="s">
        <v>29</v>
      </c>
      <c r="D58" s="78"/>
      <c r="E58" s="56">
        <v>42894.62</v>
      </c>
      <c r="F58" s="2"/>
      <c r="G58" s="2"/>
      <c r="H58" s="2"/>
      <c r="I58" s="30"/>
    </row>
    <row r="59" spans="1:9">
      <c r="A59" s="4" t="s">
        <v>55</v>
      </c>
      <c r="B59" s="55">
        <v>0</v>
      </c>
      <c r="C59" s="77"/>
      <c r="D59" s="32"/>
      <c r="E59" s="56">
        <v>4770</v>
      </c>
      <c r="F59" s="2"/>
      <c r="G59" s="2"/>
      <c r="H59" s="2"/>
      <c r="I59" s="30"/>
    </row>
    <row r="60" spans="1:9">
      <c r="A60" s="4" t="s">
        <v>56</v>
      </c>
      <c r="B60" s="55">
        <v>316303.57</v>
      </c>
      <c r="C60" s="77" t="s">
        <v>29</v>
      </c>
      <c r="D60" s="32"/>
      <c r="E60" s="56">
        <v>473187.29</v>
      </c>
      <c r="F60" s="2"/>
      <c r="G60" s="2"/>
      <c r="H60" s="2"/>
      <c r="I60" s="30"/>
    </row>
    <row r="61" spans="1:9">
      <c r="A61" s="4" t="s">
        <v>57</v>
      </c>
      <c r="B61" s="55">
        <v>12625</v>
      </c>
      <c r="C61" s="77" t="s">
        <v>29</v>
      </c>
      <c r="D61" s="32"/>
      <c r="E61" s="56">
        <v>33880.9</v>
      </c>
      <c r="F61" s="2"/>
      <c r="G61" s="2"/>
      <c r="H61" s="2"/>
      <c r="I61" s="30"/>
    </row>
    <row r="62" spans="1:9">
      <c r="A62" s="4" t="s">
        <v>58</v>
      </c>
      <c r="B62" s="55">
        <v>15932</v>
      </c>
      <c r="C62" s="77" t="s">
        <v>29</v>
      </c>
      <c r="D62" s="32"/>
      <c r="E62" s="56">
        <v>10281</v>
      </c>
      <c r="F62" s="2"/>
      <c r="G62" s="2"/>
      <c r="H62" s="2"/>
      <c r="I62" s="30"/>
    </row>
    <row r="63" spans="1:9">
      <c r="A63" s="4" t="s">
        <v>59</v>
      </c>
      <c r="B63" s="55">
        <v>24380</v>
      </c>
      <c r="C63" s="77" t="s">
        <v>29</v>
      </c>
      <c r="D63" s="32"/>
      <c r="E63" s="56">
        <v>101214.39999999999</v>
      </c>
      <c r="F63" s="2"/>
      <c r="G63" s="2"/>
      <c r="H63" s="2"/>
      <c r="I63" s="30"/>
    </row>
    <row r="64" spans="1:9">
      <c r="A64" s="4" t="s">
        <v>60</v>
      </c>
      <c r="B64" s="55">
        <v>404966.36</v>
      </c>
      <c r="C64" s="77" t="s">
        <v>29</v>
      </c>
      <c r="D64" s="32"/>
      <c r="E64" s="56">
        <v>116821.02</v>
      </c>
      <c r="F64" s="2"/>
      <c r="G64" s="2"/>
      <c r="H64" s="2"/>
      <c r="I64" s="30"/>
    </row>
    <row r="65" spans="1:9">
      <c r="A65" s="4" t="s">
        <v>61</v>
      </c>
      <c r="B65" s="55">
        <v>184961.75</v>
      </c>
      <c r="C65" s="77" t="s">
        <v>29</v>
      </c>
      <c r="D65" s="32"/>
      <c r="E65" s="56">
        <v>683996.76</v>
      </c>
      <c r="F65" s="2"/>
      <c r="G65" s="2"/>
      <c r="H65" s="2"/>
      <c r="I65" s="30"/>
    </row>
    <row r="66" spans="1:9">
      <c r="A66" s="18" t="s">
        <v>62</v>
      </c>
      <c r="B66" s="55">
        <v>39856</v>
      </c>
      <c r="C66" s="77" t="s">
        <v>29</v>
      </c>
      <c r="D66" s="32"/>
      <c r="E66" s="56">
        <v>199280</v>
      </c>
      <c r="F66" s="2"/>
      <c r="G66" s="2"/>
      <c r="H66" s="2"/>
      <c r="I66" s="30"/>
    </row>
    <row r="67" spans="1:9">
      <c r="A67" s="4" t="s">
        <v>63</v>
      </c>
      <c r="B67" s="55">
        <v>16996.71</v>
      </c>
      <c r="C67" s="77" t="s">
        <v>29</v>
      </c>
      <c r="D67" s="32"/>
      <c r="E67" s="56">
        <v>54828.24</v>
      </c>
      <c r="F67" s="2"/>
      <c r="G67" s="2"/>
      <c r="H67" s="2"/>
      <c r="I67" s="30"/>
    </row>
    <row r="68" spans="1:9">
      <c r="A68" s="4" t="s">
        <v>64</v>
      </c>
      <c r="B68" s="55">
        <v>2214963.5099999998</v>
      </c>
      <c r="C68" s="77" t="s">
        <v>29</v>
      </c>
      <c r="D68" s="32"/>
      <c r="E68" s="56">
        <v>2455352.4</v>
      </c>
      <c r="F68" s="2"/>
      <c r="G68" s="2"/>
      <c r="H68" s="2"/>
      <c r="I68" s="30"/>
    </row>
    <row r="69" spans="1:9">
      <c r="A69" s="4" t="s">
        <v>65</v>
      </c>
      <c r="B69" s="55">
        <v>540120.59</v>
      </c>
      <c r="C69" s="77" t="s">
        <v>29</v>
      </c>
      <c r="D69" s="32"/>
      <c r="E69" s="56">
        <v>486476.75</v>
      </c>
      <c r="F69" s="2"/>
      <c r="G69" s="2"/>
      <c r="H69" s="2"/>
      <c r="I69" s="30"/>
    </row>
    <row r="70" spans="1:9">
      <c r="A70" s="4" t="s">
        <v>66</v>
      </c>
      <c r="B70" s="55">
        <v>0</v>
      </c>
      <c r="C70" s="77" t="s">
        <v>17</v>
      </c>
      <c r="D70" s="32"/>
      <c r="E70" s="56">
        <v>5000</v>
      </c>
      <c r="F70" s="2"/>
      <c r="G70" s="2"/>
      <c r="H70" s="2"/>
      <c r="I70" s="30"/>
    </row>
    <row r="71" spans="1:9">
      <c r="A71" s="4" t="s">
        <v>67</v>
      </c>
      <c r="B71" s="55">
        <v>3140</v>
      </c>
      <c r="C71" s="77" t="s">
        <v>17</v>
      </c>
      <c r="D71" s="32"/>
      <c r="E71" s="56">
        <v>8194</v>
      </c>
      <c r="F71" s="2"/>
      <c r="G71" s="2"/>
      <c r="H71" s="2"/>
      <c r="I71" s="30"/>
    </row>
    <row r="72" spans="1:9">
      <c r="A72" s="4" t="s">
        <v>68</v>
      </c>
      <c r="B72" s="55">
        <v>1298.5</v>
      </c>
      <c r="C72" s="77" t="s">
        <v>17</v>
      </c>
      <c r="D72" s="55"/>
      <c r="E72" s="56">
        <v>2053.8000000000002</v>
      </c>
      <c r="F72" s="2"/>
      <c r="G72" s="2"/>
      <c r="H72" s="2"/>
      <c r="I72" s="30"/>
    </row>
    <row r="73" spans="1:9">
      <c r="A73" s="4" t="s">
        <v>69</v>
      </c>
      <c r="B73" s="55">
        <v>2989.2</v>
      </c>
      <c r="C73" s="77" t="s">
        <v>17</v>
      </c>
      <c r="D73" s="55"/>
      <c r="E73" s="56">
        <v>3943.2</v>
      </c>
      <c r="F73" s="2"/>
      <c r="G73" s="2"/>
      <c r="H73" s="2"/>
      <c r="I73" s="30"/>
    </row>
    <row r="74" spans="1:9">
      <c r="A74" s="4" t="s">
        <v>70</v>
      </c>
      <c r="B74" s="55">
        <v>634.62</v>
      </c>
      <c r="C74" s="77" t="s">
        <v>17</v>
      </c>
      <c r="D74" s="32"/>
      <c r="E74" s="56">
        <v>756.03</v>
      </c>
      <c r="F74" s="2"/>
      <c r="G74" s="2"/>
      <c r="H74" s="2"/>
      <c r="I74" s="30"/>
    </row>
    <row r="75" spans="1:9">
      <c r="A75" s="4" t="s">
        <v>71</v>
      </c>
      <c r="B75" s="55">
        <v>50</v>
      </c>
      <c r="C75" s="77" t="s">
        <v>17</v>
      </c>
      <c r="D75" s="55"/>
      <c r="E75" s="56">
        <v>150</v>
      </c>
      <c r="F75" s="2"/>
      <c r="G75" s="2"/>
      <c r="H75" s="2"/>
      <c r="I75" s="30"/>
    </row>
    <row r="76" spans="1:9">
      <c r="A76" s="4" t="s">
        <v>72</v>
      </c>
      <c r="B76" s="55">
        <v>302.52999999999997</v>
      </c>
      <c r="C76" s="77" t="s">
        <v>29</v>
      </c>
      <c r="D76" s="55"/>
      <c r="E76" s="56">
        <v>851.19</v>
      </c>
      <c r="F76" s="2"/>
      <c r="G76" s="2"/>
      <c r="H76" s="2"/>
      <c r="I76" s="30"/>
    </row>
    <row r="77" spans="1:9">
      <c r="A77" s="4" t="s">
        <v>73</v>
      </c>
      <c r="B77" s="55">
        <v>330</v>
      </c>
      <c r="C77" s="77" t="s">
        <v>17</v>
      </c>
      <c r="D77" s="55"/>
      <c r="E77" s="56">
        <v>330</v>
      </c>
      <c r="F77" s="2"/>
      <c r="G77" s="2"/>
      <c r="H77" s="2"/>
      <c r="I77" s="30"/>
    </row>
    <row r="78" spans="1:9">
      <c r="A78" s="4" t="s">
        <v>74</v>
      </c>
      <c r="B78" s="55">
        <v>6301.15</v>
      </c>
      <c r="C78" s="77" t="s">
        <v>29</v>
      </c>
      <c r="D78" s="55"/>
      <c r="E78" s="56">
        <v>21776.82</v>
      </c>
      <c r="F78" s="2"/>
      <c r="G78" s="2"/>
      <c r="H78" s="26"/>
      <c r="I78" s="30"/>
    </row>
    <row r="79" spans="1:9">
      <c r="A79" s="27" t="s">
        <v>75</v>
      </c>
      <c r="B79" s="55">
        <v>434578.18</v>
      </c>
      <c r="C79" s="77"/>
      <c r="D79" s="55"/>
      <c r="E79" s="56">
        <v>0</v>
      </c>
      <c r="F79" s="2"/>
      <c r="G79" s="2"/>
      <c r="H79" s="2"/>
      <c r="I79" s="30"/>
    </row>
    <row r="80" spans="1:9">
      <c r="A80" s="27" t="s">
        <v>76</v>
      </c>
      <c r="B80" s="55">
        <v>560631.31999999995</v>
      </c>
      <c r="C80" s="77"/>
      <c r="D80" s="55"/>
      <c r="E80" s="56">
        <v>460059.22</v>
      </c>
      <c r="F80" s="26"/>
      <c r="G80" s="2"/>
      <c r="H80" s="2"/>
      <c r="I80" s="30"/>
    </row>
    <row r="81" spans="1:9">
      <c r="A81" s="27" t="s">
        <v>77</v>
      </c>
      <c r="B81" s="55">
        <v>1420975.23</v>
      </c>
      <c r="C81" s="77"/>
      <c r="D81" s="55"/>
      <c r="E81" s="56">
        <v>0</v>
      </c>
      <c r="F81" s="2"/>
      <c r="G81" s="2"/>
      <c r="H81" s="51"/>
      <c r="I81" s="30"/>
    </row>
    <row r="82" spans="1:9">
      <c r="A82" s="27" t="s">
        <v>78</v>
      </c>
      <c r="B82" s="55">
        <v>174707.5</v>
      </c>
      <c r="C82" s="77"/>
      <c r="D82" s="55"/>
      <c r="E82" s="56"/>
      <c r="F82" s="2"/>
      <c r="G82" s="2"/>
      <c r="H82" s="2"/>
      <c r="I82" s="30"/>
    </row>
    <row r="83" spans="1:9">
      <c r="A83" s="27" t="s">
        <v>79</v>
      </c>
      <c r="B83" s="55">
        <v>357281.46</v>
      </c>
      <c r="C83" s="77"/>
      <c r="D83" s="55"/>
      <c r="E83" s="56">
        <v>61454.239999999998</v>
      </c>
      <c r="F83" s="2"/>
      <c r="G83" s="2"/>
      <c r="H83" s="2"/>
      <c r="I83" s="30"/>
    </row>
    <row r="84" spans="1:9">
      <c r="A84" s="27" t="s">
        <v>80</v>
      </c>
      <c r="B84" s="55">
        <v>0</v>
      </c>
      <c r="C84" s="77"/>
      <c r="D84" s="55"/>
      <c r="E84" s="56">
        <v>368960.74</v>
      </c>
      <c r="F84" s="26"/>
      <c r="G84" s="2"/>
      <c r="H84" s="2"/>
      <c r="I84" s="30"/>
    </row>
    <row r="85" spans="1:9">
      <c r="A85" s="27" t="s">
        <v>81</v>
      </c>
      <c r="B85" s="33">
        <v>107915.56</v>
      </c>
      <c r="C85" s="77"/>
      <c r="D85" s="55"/>
      <c r="E85" s="61">
        <v>338753.29</v>
      </c>
      <c r="F85" s="26"/>
      <c r="G85" s="2"/>
      <c r="H85" s="2"/>
      <c r="I85" s="30"/>
    </row>
    <row r="86" spans="1:9" ht="15.75">
      <c r="A86" s="14"/>
      <c r="B86" s="56">
        <f>SUM(B22:C85)</f>
        <v>8206211.4299999997</v>
      </c>
      <c r="C86" s="80"/>
      <c r="D86" s="56"/>
      <c r="E86" s="56">
        <f>SUM(E22:F85)</f>
        <v>9389364.5</v>
      </c>
      <c r="F86" s="13"/>
      <c r="G86" s="2"/>
      <c r="H86" s="2"/>
      <c r="I86" s="2"/>
    </row>
    <row r="87" spans="1:9">
      <c r="A87" s="15"/>
      <c r="B87" s="63"/>
      <c r="C87" s="78"/>
      <c r="D87" s="78"/>
      <c r="E87" s="62"/>
      <c r="F87" s="2"/>
      <c r="G87" s="2"/>
      <c r="H87" s="2"/>
      <c r="I87" s="2"/>
    </row>
    <row r="88" spans="1:9">
      <c r="A88" s="7" t="s">
        <v>82</v>
      </c>
      <c r="B88" s="56">
        <f>B18+B12-B86</f>
        <v>0</v>
      </c>
      <c r="C88" s="80"/>
      <c r="D88" s="56"/>
      <c r="E88" s="56">
        <f>E18+E12-E86</f>
        <v>3219</v>
      </c>
      <c r="F88" s="13"/>
      <c r="G88" s="2"/>
      <c r="H88" s="2"/>
      <c r="I88" s="2"/>
    </row>
    <row r="89" spans="1:9">
      <c r="A89" s="7"/>
      <c r="B89" s="56"/>
      <c r="C89" s="80"/>
      <c r="D89" s="56"/>
      <c r="E89" s="56"/>
      <c r="F89" s="13"/>
      <c r="G89" s="2"/>
      <c r="H89" s="2"/>
      <c r="I89" s="2"/>
    </row>
    <row r="90" spans="1:9">
      <c r="A90" s="16" t="s">
        <v>83</v>
      </c>
      <c r="B90" s="56">
        <v>0</v>
      </c>
      <c r="C90" s="80"/>
      <c r="D90" s="56"/>
      <c r="E90" s="56">
        <v>3219</v>
      </c>
      <c r="F90" s="13"/>
      <c r="G90" s="2"/>
      <c r="H90" s="2"/>
      <c r="I90" s="2"/>
    </row>
    <row r="91" spans="1:9" ht="15.75">
      <c r="A91" s="7"/>
      <c r="B91" s="58"/>
      <c r="C91" s="82"/>
      <c r="D91" s="58"/>
      <c r="E91" s="59"/>
      <c r="F91" s="2"/>
      <c r="G91" s="2"/>
      <c r="H91" s="2"/>
      <c r="I91" s="2"/>
    </row>
    <row r="92" spans="1:9">
      <c r="A92" s="7" t="s">
        <v>84</v>
      </c>
      <c r="B92" s="59">
        <f>B88-B90</f>
        <v>0</v>
      </c>
      <c r="C92" s="83"/>
      <c r="D92" s="59"/>
      <c r="E92" s="59">
        <f>E88-E90</f>
        <v>0</v>
      </c>
      <c r="F92" s="2"/>
      <c r="G92" s="2"/>
      <c r="H92" s="2"/>
      <c r="I92" s="2"/>
    </row>
    <row r="93" spans="1:9" ht="15.75">
      <c r="A93" s="7"/>
      <c r="B93" s="58"/>
      <c r="C93" s="82"/>
      <c r="D93" s="58"/>
      <c r="E93" s="59"/>
      <c r="F93" s="2"/>
      <c r="G93" s="2"/>
      <c r="H93" s="2"/>
      <c r="I93" s="2"/>
    </row>
    <row r="94" spans="1:9">
      <c r="A94" s="7" t="s">
        <v>85</v>
      </c>
      <c r="B94" s="56">
        <v>-100003</v>
      </c>
      <c r="C94" s="80"/>
      <c r="D94" s="56"/>
      <c r="E94" s="56">
        <v>-100003</v>
      </c>
      <c r="F94" s="13"/>
      <c r="G94" s="2"/>
      <c r="H94" s="2"/>
      <c r="I94" s="2"/>
    </row>
    <row r="95" spans="1:9">
      <c r="A95" s="7" t="s">
        <v>86</v>
      </c>
      <c r="B95" s="56">
        <v>0</v>
      </c>
      <c r="C95" s="80"/>
      <c r="D95" s="56"/>
      <c r="E95" s="56">
        <v>0</v>
      </c>
      <c r="F95" s="13"/>
      <c r="G95" s="2"/>
      <c r="H95" s="2"/>
      <c r="I95" s="2"/>
    </row>
    <row r="96" spans="1:9" ht="15.75">
      <c r="A96" s="7"/>
      <c r="B96" s="54"/>
      <c r="C96" s="79"/>
      <c r="D96" s="54"/>
      <c r="E96" s="59"/>
      <c r="F96" s="2"/>
      <c r="G96" s="1"/>
      <c r="H96" s="1"/>
      <c r="I96" s="1"/>
    </row>
    <row r="97" spans="1:9" ht="15.75" thickBot="1">
      <c r="A97" s="7" t="s">
        <v>87</v>
      </c>
      <c r="B97" s="60">
        <f>SUM(B92:B96)</f>
        <v>-100003</v>
      </c>
      <c r="C97" s="80"/>
      <c r="D97" s="56"/>
      <c r="E97" s="60">
        <f>SUM(E92:E96)</f>
        <v>-100003</v>
      </c>
      <c r="F97" s="13"/>
      <c r="G97" s="1"/>
      <c r="H97" s="1"/>
      <c r="I97" s="1"/>
    </row>
    <row r="98" spans="1:9" ht="16.5" thickTop="1">
      <c r="A98" s="14"/>
      <c r="B98" s="23"/>
      <c r="C98" s="20"/>
      <c r="D98" s="12"/>
      <c r="E98" s="23"/>
      <c r="F98" s="2"/>
      <c r="G98" s="1"/>
      <c r="H98" s="1"/>
      <c r="I98" s="1"/>
    </row>
    <row r="99" spans="1:9">
      <c r="A99" s="15"/>
      <c r="C99" s="2"/>
      <c r="D99" s="2"/>
      <c r="F99" s="2"/>
      <c r="G99" s="1"/>
      <c r="H99" s="1"/>
      <c r="I99" s="1"/>
    </row>
  </sheetData>
  <mergeCells count="3">
    <mergeCell ref="A1:E1"/>
    <mergeCell ref="A2:E2"/>
    <mergeCell ref="A3:E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&amp;L&amp;9PGT Profit &amp; Loss - 2017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topLeftCell="A34" zoomScaleNormal="100" zoomScaleSheetLayoutView="100" workbookViewId="0">
      <selection activeCell="B40" sqref="B40:B41"/>
    </sheetView>
  </sheetViews>
  <sheetFormatPr defaultRowHeight="15"/>
  <cols>
    <col min="1" max="1" width="45.42578125" customWidth="1"/>
    <col min="2" max="2" width="18.7109375" customWidth="1"/>
    <col min="3" max="3" width="19.28515625" customWidth="1"/>
    <col min="6" max="6" width="11.140625" bestFit="1" customWidth="1"/>
  </cols>
  <sheetData>
    <row r="1" spans="1:11" ht="15.75">
      <c r="A1" s="86" t="s">
        <v>0</v>
      </c>
      <c r="B1" s="86"/>
      <c r="C1" s="86"/>
      <c r="D1" s="40"/>
      <c r="E1" s="40"/>
      <c r="F1" s="40"/>
      <c r="G1" s="40"/>
      <c r="H1" s="40"/>
      <c r="I1" s="40"/>
      <c r="J1" s="40"/>
      <c r="K1" s="40"/>
    </row>
    <row r="2" spans="1:11" ht="15.75">
      <c r="A2" s="86" t="s">
        <v>88</v>
      </c>
      <c r="B2" s="86"/>
      <c r="C2" s="86"/>
      <c r="D2" s="40"/>
      <c r="E2" s="40"/>
      <c r="F2" s="40"/>
      <c r="G2" s="40"/>
      <c r="H2" s="40"/>
      <c r="I2" s="40"/>
      <c r="J2" s="40"/>
      <c r="K2" s="40"/>
    </row>
    <row r="3" spans="1:11" ht="15.75">
      <c r="A3" s="36"/>
      <c r="B3" s="64"/>
      <c r="C3" s="64"/>
      <c r="D3" s="40"/>
      <c r="E3" s="40"/>
      <c r="F3" s="40"/>
      <c r="G3" s="40"/>
      <c r="H3" s="40"/>
      <c r="I3" s="40"/>
      <c r="J3" s="40"/>
      <c r="K3" s="40"/>
    </row>
    <row r="4" spans="1:11" ht="15.75">
      <c r="A4" s="41"/>
      <c r="B4" s="65"/>
      <c r="C4" s="65"/>
      <c r="D4" s="41"/>
      <c r="E4" s="41"/>
      <c r="F4" s="41"/>
      <c r="G4" s="41"/>
      <c r="H4" s="41"/>
      <c r="I4" s="41"/>
      <c r="J4" s="41"/>
      <c r="K4" s="41"/>
    </row>
    <row r="5" spans="1:11" ht="15.75">
      <c r="A5" s="44"/>
      <c r="B5" s="66" t="s">
        <v>3</v>
      </c>
      <c r="C5" s="66" t="s">
        <v>5</v>
      </c>
      <c r="D5" s="35"/>
      <c r="E5" s="35"/>
      <c r="F5" s="35"/>
      <c r="G5" s="35"/>
      <c r="H5" s="35"/>
      <c r="I5" s="35"/>
      <c r="J5" s="35"/>
      <c r="K5" s="35"/>
    </row>
    <row r="6" spans="1:11">
      <c r="A6" s="44"/>
      <c r="B6" s="67" t="s">
        <v>6</v>
      </c>
      <c r="C6" s="67" t="s">
        <v>6</v>
      </c>
      <c r="D6" s="38"/>
      <c r="E6" s="38"/>
      <c r="F6" s="38"/>
      <c r="G6" s="38"/>
      <c r="H6" s="38"/>
      <c r="I6" s="38"/>
      <c r="J6" s="38"/>
      <c r="K6" s="38"/>
    </row>
    <row r="7" spans="1:11">
      <c r="A7" s="39"/>
      <c r="B7" s="68"/>
      <c r="C7" s="68"/>
      <c r="D7" s="37"/>
      <c r="E7" s="37"/>
      <c r="F7" s="37"/>
      <c r="G7" s="37"/>
      <c r="H7" s="37"/>
      <c r="I7" s="37"/>
      <c r="J7" s="37"/>
      <c r="K7" s="37"/>
    </row>
    <row r="8" spans="1:11">
      <c r="A8" s="46" t="s">
        <v>89</v>
      </c>
      <c r="B8" s="69"/>
      <c r="C8" s="69"/>
      <c r="D8" s="48"/>
      <c r="E8" s="48"/>
      <c r="F8" s="48"/>
      <c r="G8" s="48"/>
      <c r="H8" s="48"/>
      <c r="I8" s="48"/>
      <c r="J8" s="48"/>
      <c r="K8" s="48"/>
    </row>
    <row r="9" spans="1:11">
      <c r="A9" s="49"/>
      <c r="B9" s="56"/>
      <c r="C9" s="56"/>
      <c r="D9" s="48"/>
      <c r="E9" s="48"/>
      <c r="F9" s="48"/>
      <c r="G9" s="48"/>
      <c r="H9" s="48"/>
      <c r="I9" s="48"/>
      <c r="J9" s="48"/>
      <c r="K9" s="48"/>
    </row>
    <row r="10" spans="1:11">
      <c r="A10" s="50" t="s">
        <v>90</v>
      </c>
      <c r="B10" s="70">
        <v>16716.37</v>
      </c>
      <c r="C10" s="70">
        <v>6317.57</v>
      </c>
      <c r="D10" s="48"/>
      <c r="E10" s="48"/>
      <c r="F10" s="48"/>
      <c r="G10" s="48"/>
      <c r="H10" s="48"/>
      <c r="I10" s="48"/>
      <c r="J10" s="48"/>
      <c r="K10" s="48"/>
    </row>
    <row r="11" spans="1:11">
      <c r="A11" s="50" t="s">
        <v>91</v>
      </c>
      <c r="B11" s="70">
        <v>33793</v>
      </c>
      <c r="C11" s="70">
        <v>29786.2</v>
      </c>
      <c r="D11" s="48"/>
      <c r="E11" s="48"/>
      <c r="F11" s="48"/>
      <c r="G11" s="48"/>
      <c r="H11" s="48"/>
      <c r="I11" s="48"/>
      <c r="J11" s="48"/>
      <c r="K11" s="48"/>
    </row>
    <row r="12" spans="1:11">
      <c r="A12" s="50" t="s">
        <v>92</v>
      </c>
      <c r="B12" s="70">
        <v>95142.65</v>
      </c>
      <c r="C12" s="70">
        <v>95142.65</v>
      </c>
      <c r="D12" s="48"/>
      <c r="E12" s="48"/>
      <c r="F12" s="48"/>
      <c r="G12" s="48"/>
      <c r="H12" s="48"/>
      <c r="I12" s="48"/>
      <c r="J12" s="48"/>
      <c r="K12" s="48"/>
    </row>
    <row r="13" spans="1:11">
      <c r="A13" s="50" t="s">
        <v>93</v>
      </c>
      <c r="B13" s="70">
        <v>1961.99</v>
      </c>
      <c r="C13" s="70">
        <v>1961.99</v>
      </c>
      <c r="D13" s="48"/>
      <c r="E13" s="48"/>
      <c r="F13" s="48"/>
      <c r="G13" s="48"/>
      <c r="H13" s="48"/>
      <c r="I13" s="48"/>
      <c r="J13" s="48"/>
      <c r="K13" s="48"/>
    </row>
    <row r="14" spans="1:11">
      <c r="A14" s="50" t="s">
        <v>94</v>
      </c>
      <c r="B14" s="70">
        <v>2</v>
      </c>
      <c r="C14" s="70">
        <v>2</v>
      </c>
      <c r="D14" s="48"/>
      <c r="E14" s="48"/>
      <c r="F14" s="48"/>
      <c r="G14" s="48"/>
      <c r="H14" s="48"/>
      <c r="I14" s="48"/>
      <c r="J14" s="48"/>
      <c r="K14" s="48"/>
    </row>
    <row r="15" spans="1:11">
      <c r="A15" s="50" t="s">
        <v>95</v>
      </c>
      <c r="B15" s="70">
        <v>4654</v>
      </c>
      <c r="C15" s="70">
        <v>4654</v>
      </c>
      <c r="D15" s="48"/>
      <c r="E15" s="48"/>
      <c r="F15" s="48"/>
      <c r="G15" s="48"/>
      <c r="H15" s="48"/>
      <c r="I15" s="48"/>
      <c r="J15" s="48"/>
      <c r="K15" s="48"/>
    </row>
    <row r="16" spans="1:11">
      <c r="A16" s="50" t="s">
        <v>96</v>
      </c>
      <c r="B16" s="71">
        <v>2</v>
      </c>
      <c r="C16" s="71">
        <v>2</v>
      </c>
      <c r="D16" s="48"/>
      <c r="E16" s="48"/>
      <c r="F16" s="48"/>
      <c r="G16" s="48"/>
      <c r="H16" s="48"/>
      <c r="I16" s="48"/>
      <c r="J16" s="48"/>
      <c r="K16" s="48"/>
    </row>
    <row r="17" spans="1:11">
      <c r="A17" s="47"/>
      <c r="B17" s="72">
        <f>SUM(B10:B16)</f>
        <v>152272.00999999998</v>
      </c>
      <c r="C17" s="72">
        <f>SUM(C10:C16)</f>
        <v>137866.40999999997</v>
      </c>
      <c r="D17" s="48"/>
      <c r="E17" s="48"/>
      <c r="F17" s="48"/>
      <c r="G17" s="48"/>
      <c r="H17" s="48"/>
      <c r="I17" s="48"/>
      <c r="J17" s="48"/>
      <c r="K17" s="48"/>
    </row>
    <row r="18" spans="1:11">
      <c r="A18" s="49"/>
      <c r="B18" s="56"/>
      <c r="C18" s="56"/>
      <c r="D18" s="48"/>
      <c r="E18" s="48"/>
      <c r="F18" s="48"/>
      <c r="G18" s="48"/>
      <c r="H18" s="48"/>
      <c r="I18" s="48"/>
      <c r="J18" s="48"/>
      <c r="K18" s="48"/>
    </row>
    <row r="19" spans="1:11">
      <c r="A19" s="46" t="s">
        <v>97</v>
      </c>
      <c r="B19" s="69"/>
      <c r="C19" s="69"/>
      <c r="D19" s="48"/>
      <c r="E19" s="48"/>
      <c r="F19" s="48"/>
      <c r="G19" s="48"/>
      <c r="H19" s="48"/>
      <c r="I19" s="48"/>
      <c r="J19" s="48"/>
      <c r="K19" s="48"/>
    </row>
    <row r="20" spans="1:11">
      <c r="A20" s="49"/>
      <c r="B20" s="56"/>
      <c r="C20" s="56"/>
      <c r="D20" s="48"/>
      <c r="E20" s="48"/>
      <c r="F20" s="48"/>
      <c r="G20" s="48"/>
      <c r="H20" s="48"/>
      <c r="I20" s="48"/>
      <c r="J20" s="48"/>
      <c r="K20" s="48"/>
    </row>
    <row r="21" spans="1:11">
      <c r="A21" s="50" t="s">
        <v>98</v>
      </c>
      <c r="B21" s="70">
        <v>18000</v>
      </c>
      <c r="C21" s="70" t="s">
        <v>99</v>
      </c>
      <c r="D21" s="48"/>
      <c r="E21" s="43"/>
      <c r="F21" s="45">
        <f>SUM(B22:B26)</f>
        <v>4300834.7799999993</v>
      </c>
      <c r="G21" s="48"/>
      <c r="H21" s="48"/>
      <c r="I21" s="48"/>
      <c r="J21" s="48"/>
      <c r="K21" s="48"/>
    </row>
    <row r="22" spans="1:11">
      <c r="A22" s="50" t="s">
        <v>100</v>
      </c>
      <c r="B22" s="70">
        <v>462306.89</v>
      </c>
      <c r="C22" s="87">
        <v>166514.46</v>
      </c>
      <c r="D22" s="48"/>
      <c r="E22" s="43"/>
      <c r="F22" s="45"/>
      <c r="G22" s="48"/>
      <c r="H22" s="48"/>
      <c r="I22" s="48"/>
      <c r="J22" s="48"/>
      <c r="K22" s="48"/>
    </row>
    <row r="23" spans="1:11">
      <c r="A23" s="50" t="s">
        <v>101</v>
      </c>
      <c r="B23" s="70">
        <v>3785000</v>
      </c>
      <c r="C23" s="87">
        <v>2200000</v>
      </c>
      <c r="D23" s="48"/>
      <c r="E23" s="48"/>
      <c r="F23" s="48">
        <f>B24+B26</f>
        <v>692.29000000000008</v>
      </c>
      <c r="G23" s="48"/>
      <c r="H23" s="48"/>
      <c r="I23" s="48"/>
      <c r="J23" s="48"/>
      <c r="K23" s="48"/>
    </row>
    <row r="24" spans="1:11">
      <c r="A24" s="50" t="s">
        <v>102</v>
      </c>
      <c r="B24" s="70">
        <v>5.45</v>
      </c>
      <c r="C24" s="87">
        <v>198.3</v>
      </c>
      <c r="D24" s="48"/>
      <c r="E24" s="43"/>
      <c r="F24" s="45">
        <f>B22+B25</f>
        <v>515142.49</v>
      </c>
      <c r="G24" s="48"/>
      <c r="H24" s="48"/>
      <c r="I24" s="48"/>
      <c r="J24" s="48"/>
      <c r="K24" s="48"/>
    </row>
    <row r="25" spans="1:11">
      <c r="A25" s="50" t="s">
        <v>103</v>
      </c>
      <c r="B25" s="70">
        <v>52835.6</v>
      </c>
      <c r="C25" s="87">
        <v>52620.91</v>
      </c>
      <c r="D25" s="48"/>
      <c r="E25" s="52"/>
      <c r="F25" s="45"/>
      <c r="G25" s="48"/>
      <c r="H25" s="48"/>
      <c r="I25" s="48"/>
      <c r="J25" s="48"/>
      <c r="K25" s="48"/>
    </row>
    <row r="26" spans="1:11">
      <c r="A26" s="50" t="s">
        <v>104</v>
      </c>
      <c r="B26" s="70">
        <v>686.84</v>
      </c>
      <c r="C26" s="87">
        <v>832.14</v>
      </c>
      <c r="D26" s="48"/>
      <c r="E26" s="43"/>
      <c r="F26" s="45"/>
      <c r="G26" s="48"/>
      <c r="H26" s="48"/>
      <c r="I26" s="48"/>
      <c r="J26" s="48"/>
      <c r="K26" s="48"/>
    </row>
    <row r="27" spans="1:11">
      <c r="A27" s="50" t="s">
        <v>105</v>
      </c>
      <c r="B27" s="70">
        <v>0</v>
      </c>
      <c r="C27" s="70">
        <v>0</v>
      </c>
      <c r="D27" s="48"/>
      <c r="E27" s="43"/>
      <c r="F27" s="45"/>
      <c r="G27" s="48"/>
      <c r="H27" s="48"/>
      <c r="I27" s="48"/>
      <c r="J27" s="48"/>
      <c r="K27" s="48"/>
    </row>
    <row r="28" spans="1:11">
      <c r="A28" s="50" t="s">
        <v>106</v>
      </c>
      <c r="B28" s="70">
        <v>813.02</v>
      </c>
      <c r="C28" s="70">
        <v>1559.9</v>
      </c>
      <c r="D28" s="48"/>
      <c r="E28" s="43"/>
      <c r="F28" s="45"/>
      <c r="G28" s="48"/>
      <c r="H28" s="48"/>
      <c r="I28" s="48"/>
      <c r="J28" s="48"/>
      <c r="K28" s="48"/>
    </row>
    <row r="29" spans="1:11">
      <c r="A29" s="50" t="s">
        <v>107</v>
      </c>
      <c r="B29" s="70">
        <v>54012</v>
      </c>
      <c r="C29" s="70">
        <v>46012</v>
      </c>
      <c r="D29" s="48"/>
      <c r="E29" s="43"/>
      <c r="F29" s="45"/>
      <c r="G29" s="48"/>
      <c r="H29" s="48"/>
      <c r="I29" s="48"/>
      <c r="J29" s="48"/>
      <c r="K29" s="48"/>
    </row>
    <row r="30" spans="1:11">
      <c r="A30" s="50" t="s">
        <v>108</v>
      </c>
      <c r="B30" s="70">
        <v>0</v>
      </c>
      <c r="C30" s="70">
        <v>0</v>
      </c>
      <c r="D30" s="48"/>
      <c r="E30" s="43"/>
      <c r="F30" s="45">
        <f>SUM(B29:B34)</f>
        <v>104455.3</v>
      </c>
      <c r="G30" s="48"/>
      <c r="H30" s="48"/>
      <c r="I30" s="48"/>
      <c r="J30" s="48"/>
      <c r="K30" s="48"/>
    </row>
    <row r="31" spans="1:11">
      <c r="A31" s="43" t="s">
        <v>109</v>
      </c>
      <c r="B31" s="70">
        <v>0</v>
      </c>
      <c r="C31" s="70">
        <v>0</v>
      </c>
      <c r="D31" s="48"/>
      <c r="E31" s="43"/>
      <c r="F31" s="45"/>
      <c r="G31" s="48"/>
      <c r="H31" s="48"/>
      <c r="I31" s="48"/>
      <c r="J31" s="48"/>
      <c r="K31" s="48"/>
    </row>
    <row r="32" spans="1:11">
      <c r="A32" s="50" t="s">
        <v>110</v>
      </c>
      <c r="B32" s="70">
        <v>0</v>
      </c>
      <c r="C32" s="70">
        <v>1943000</v>
      </c>
      <c r="D32" s="48"/>
      <c r="E32" s="43"/>
      <c r="F32" s="45"/>
      <c r="G32" s="48"/>
      <c r="H32" s="48"/>
      <c r="I32" s="48"/>
      <c r="J32" s="48"/>
      <c r="K32" s="48"/>
    </row>
    <row r="33" spans="1:11">
      <c r="A33" s="50" t="s">
        <v>111</v>
      </c>
      <c r="B33" s="70">
        <v>0</v>
      </c>
      <c r="C33" s="70">
        <v>115944.4</v>
      </c>
      <c r="D33" s="48"/>
      <c r="E33" s="48"/>
      <c r="F33" s="48"/>
      <c r="G33" s="48"/>
      <c r="H33" s="48"/>
      <c r="I33" s="48"/>
      <c r="J33" s="48"/>
      <c r="K33" s="48"/>
    </row>
    <row r="34" spans="1:11">
      <c r="A34" s="50" t="s">
        <v>122</v>
      </c>
      <c r="B34" s="71">
        <v>50443.3</v>
      </c>
      <c r="C34" s="70">
        <v>0</v>
      </c>
      <c r="D34" s="48"/>
      <c r="E34" s="43"/>
      <c r="F34" s="45"/>
      <c r="G34" s="48"/>
      <c r="H34" s="48"/>
      <c r="I34" s="48"/>
      <c r="J34" s="48"/>
      <c r="K34" s="48"/>
    </row>
    <row r="35" spans="1:11">
      <c r="A35" s="47"/>
      <c r="B35" s="73">
        <f>SUM(B21:B34)</f>
        <v>4424103.0999999987</v>
      </c>
      <c r="C35" s="73">
        <f>SUM(C21:C34)</f>
        <v>4526682.1100000003</v>
      </c>
      <c r="D35" s="48"/>
      <c r="E35" s="48"/>
      <c r="F35" s="48"/>
      <c r="G35" s="48"/>
      <c r="H35" s="48"/>
      <c r="I35" s="48"/>
      <c r="J35" s="48"/>
      <c r="K35" s="48"/>
    </row>
    <row r="36" spans="1:11">
      <c r="A36" s="49"/>
      <c r="B36" s="56"/>
      <c r="C36" s="56"/>
      <c r="D36" s="48"/>
      <c r="E36" s="48"/>
      <c r="F36" s="48"/>
      <c r="G36" s="48"/>
      <c r="H36" s="48"/>
      <c r="I36" s="48"/>
      <c r="J36" s="48"/>
      <c r="K36" s="48"/>
    </row>
    <row r="37" spans="1:11">
      <c r="A37" s="46" t="s">
        <v>112</v>
      </c>
      <c r="B37" s="69"/>
      <c r="C37" s="69"/>
      <c r="D37" s="48"/>
      <c r="E37" s="48"/>
      <c r="F37" s="48"/>
      <c r="G37" s="48"/>
      <c r="H37" s="48"/>
      <c r="I37" s="48"/>
      <c r="J37" s="48"/>
      <c r="K37" s="48"/>
    </row>
    <row r="38" spans="1:11">
      <c r="A38" s="49"/>
      <c r="B38" s="56"/>
      <c r="C38" s="56"/>
      <c r="D38" s="48"/>
      <c r="E38" s="48"/>
      <c r="F38" s="48"/>
      <c r="G38" s="48"/>
      <c r="H38" s="48"/>
      <c r="I38" s="48"/>
      <c r="J38" s="48"/>
      <c r="K38" s="48"/>
    </row>
    <row r="39" spans="1:11">
      <c r="A39" s="49" t="s">
        <v>113</v>
      </c>
      <c r="B39" s="70">
        <v>0</v>
      </c>
      <c r="C39" s="70">
        <v>379.2</v>
      </c>
      <c r="D39" s="48"/>
      <c r="E39" s="48"/>
      <c r="F39" s="48">
        <f>SUM(B39:B41)</f>
        <v>74214.5</v>
      </c>
      <c r="G39" s="48"/>
      <c r="H39" s="48"/>
      <c r="I39" s="48"/>
      <c r="J39" s="48"/>
      <c r="K39" s="48"/>
    </row>
    <row r="40" spans="1:11">
      <c r="A40" s="49" t="s">
        <v>114</v>
      </c>
      <c r="B40" s="70">
        <v>1129.7</v>
      </c>
      <c r="C40" s="70">
        <v>999.7</v>
      </c>
      <c r="D40" s="48"/>
      <c r="E40" s="48"/>
      <c r="F40" s="48"/>
      <c r="G40" s="48"/>
      <c r="H40" s="48"/>
      <c r="I40" s="48"/>
      <c r="J40" s="48"/>
      <c r="K40" s="48"/>
    </row>
    <row r="41" spans="1:11">
      <c r="A41" s="50" t="s">
        <v>115</v>
      </c>
      <c r="B41" s="70">
        <v>73084.800000000003</v>
      </c>
      <c r="C41" s="74">
        <v>1356474.26</v>
      </c>
      <c r="D41" s="48"/>
      <c r="E41" s="48"/>
      <c r="F41" s="48"/>
      <c r="G41" s="48"/>
      <c r="H41" s="48"/>
      <c r="I41" s="48"/>
      <c r="J41" s="48"/>
      <c r="K41" s="48"/>
    </row>
    <row r="42" spans="1:11">
      <c r="A42" s="50" t="s">
        <v>116</v>
      </c>
      <c r="B42" s="71">
        <v>4502160.6100000003</v>
      </c>
      <c r="C42" s="74">
        <v>3306695.36</v>
      </c>
      <c r="D42" s="48"/>
      <c r="E42" s="48"/>
      <c r="F42" s="48"/>
      <c r="G42" s="48"/>
      <c r="H42" s="48"/>
      <c r="I42" s="48"/>
      <c r="J42" s="48"/>
      <c r="K42" s="48"/>
    </row>
    <row r="43" spans="1:11">
      <c r="A43" s="47"/>
      <c r="B43" s="73">
        <f>SUM(B39:B42)</f>
        <v>4576375.1100000003</v>
      </c>
      <c r="C43" s="73">
        <f>SUM(C39:C42)</f>
        <v>4664548.5199999996</v>
      </c>
      <c r="D43" s="48"/>
      <c r="E43" s="48"/>
      <c r="F43" s="48"/>
      <c r="G43" s="48"/>
      <c r="H43" s="48"/>
      <c r="I43" s="48"/>
      <c r="J43" s="48"/>
      <c r="K43" s="48"/>
    </row>
    <row r="44" spans="1:11">
      <c r="A44" s="49"/>
      <c r="B44" s="56"/>
      <c r="C44" s="56"/>
      <c r="D44" s="48"/>
      <c r="E44" s="48"/>
      <c r="F44" s="48"/>
      <c r="G44" s="48"/>
      <c r="H44" s="48"/>
      <c r="I44" s="48"/>
      <c r="J44" s="48"/>
      <c r="K44" s="48"/>
    </row>
    <row r="45" spans="1:11">
      <c r="A45" s="46" t="s">
        <v>117</v>
      </c>
      <c r="B45" s="69"/>
      <c r="C45" s="69"/>
      <c r="D45" s="48"/>
      <c r="E45" s="48"/>
      <c r="F45" s="48"/>
      <c r="G45" s="48"/>
      <c r="H45" s="48"/>
      <c r="I45" s="48"/>
      <c r="J45" s="48"/>
      <c r="K45" s="48"/>
    </row>
    <row r="46" spans="1:11">
      <c r="A46" s="47"/>
      <c r="B46" s="72">
        <f>B35-B43</f>
        <v>-152272.01000000164</v>
      </c>
      <c r="C46" s="72">
        <f>C35-C43</f>
        <v>-137866.40999999922</v>
      </c>
      <c r="D46" s="48"/>
      <c r="E46" s="48"/>
      <c r="F46" s="48"/>
      <c r="G46" s="48"/>
      <c r="H46" s="48"/>
      <c r="I46" s="48"/>
      <c r="J46" s="48"/>
      <c r="K46" s="48"/>
    </row>
    <row r="47" spans="1:11" ht="15.75" thickBot="1">
      <c r="A47" s="47"/>
      <c r="B47" s="76">
        <f>B17+B35-B43</f>
        <v>0</v>
      </c>
      <c r="C47" s="76">
        <f>C17+C35-C43</f>
        <v>0</v>
      </c>
      <c r="D47" s="48"/>
      <c r="E47" s="48"/>
      <c r="F47" s="48"/>
      <c r="G47" s="48"/>
      <c r="H47" s="48"/>
      <c r="I47" s="48"/>
      <c r="J47" s="48"/>
      <c r="K47" s="48"/>
    </row>
    <row r="48" spans="1:11" ht="16.5" thickTop="1">
      <c r="A48" s="35"/>
      <c r="B48" s="54"/>
      <c r="C48" s="54"/>
      <c r="D48" s="35"/>
      <c r="E48" s="35"/>
      <c r="F48" s="35"/>
      <c r="G48" s="35"/>
      <c r="H48" s="35"/>
      <c r="I48" s="35"/>
      <c r="J48" s="35"/>
      <c r="K48" s="35"/>
    </row>
    <row r="49" spans="1:11" ht="15.75">
      <c r="A49" s="42" t="s">
        <v>118</v>
      </c>
      <c r="B49" s="54"/>
      <c r="C49" s="54"/>
      <c r="D49" s="35"/>
      <c r="E49" s="35"/>
      <c r="F49" s="35"/>
      <c r="G49" s="35"/>
      <c r="H49" s="35"/>
      <c r="I49" s="35"/>
      <c r="J49" s="35"/>
      <c r="K49" s="35"/>
    </row>
    <row r="50" spans="1:11" ht="15.75">
      <c r="A50" s="42" t="s">
        <v>119</v>
      </c>
      <c r="B50" s="54"/>
      <c r="C50" s="54"/>
      <c r="D50" s="35"/>
      <c r="E50" s="35"/>
      <c r="F50" s="35"/>
      <c r="G50" s="35"/>
      <c r="H50" s="35"/>
      <c r="I50" s="35"/>
      <c r="J50" s="35"/>
      <c r="K50" s="35"/>
    </row>
    <row r="51" spans="1:11">
      <c r="A51" s="34"/>
      <c r="B51" s="78"/>
      <c r="C51" s="63"/>
      <c r="D51" s="34"/>
      <c r="E51" s="34"/>
      <c r="F51" s="34"/>
      <c r="G51" s="34"/>
      <c r="H51" s="34"/>
      <c r="I51" s="34"/>
      <c r="J51" s="34"/>
      <c r="K51" s="34"/>
    </row>
    <row r="52" spans="1:11" ht="15.75">
      <c r="A52" s="43" t="s">
        <v>120</v>
      </c>
      <c r="B52" s="70">
        <v>100003</v>
      </c>
      <c r="C52" s="70">
        <v>100003</v>
      </c>
      <c r="D52" s="35"/>
      <c r="E52" s="35"/>
      <c r="F52" s="35"/>
      <c r="G52" s="35"/>
      <c r="H52" s="35"/>
      <c r="I52" s="35"/>
      <c r="J52" s="35"/>
      <c r="K52" s="35"/>
    </row>
    <row r="53" spans="1:11">
      <c r="A53" s="43" t="s">
        <v>121</v>
      </c>
      <c r="B53" s="71">
        <f>'P&amp;L'!B97</f>
        <v>-100003</v>
      </c>
      <c r="C53" s="71">
        <f>'P&amp;L'!E97</f>
        <v>-100003</v>
      </c>
      <c r="D53" s="34"/>
      <c r="E53" s="34"/>
      <c r="F53" s="34"/>
      <c r="G53" s="34"/>
      <c r="H53" s="34"/>
      <c r="I53" s="34"/>
      <c r="J53" s="34"/>
      <c r="K53" s="34"/>
    </row>
    <row r="54" spans="1:11" ht="16.5" thickBot="1">
      <c r="A54" s="35"/>
      <c r="B54" s="75">
        <f>SUM(B52:B53)</f>
        <v>0</v>
      </c>
      <c r="C54" s="75">
        <f>SUM(C52:C53)</f>
        <v>0</v>
      </c>
      <c r="D54" s="34"/>
      <c r="E54" s="34"/>
      <c r="F54" s="34"/>
      <c r="G54" s="34"/>
      <c r="H54" s="34"/>
      <c r="I54" s="34"/>
      <c r="J54" s="34"/>
      <c r="K54" s="34"/>
    </row>
    <row r="55" spans="1:11" ht="16.5" thickTop="1">
      <c r="A55" s="35"/>
      <c r="B55" s="54"/>
      <c r="C55" s="54"/>
      <c r="D55" s="34"/>
      <c r="E55" s="34"/>
      <c r="F55" s="34"/>
      <c r="G55" s="34"/>
      <c r="H55" s="34"/>
      <c r="I55" s="34"/>
      <c r="J55" s="34"/>
      <c r="K55" s="34"/>
    </row>
  </sheetData>
  <mergeCells count="2"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&amp;L&amp;9PGT Balance Sheet - 2017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2017-08-11T03:36:49Z</cp:lastPrinted>
  <dcterms:created xsi:type="dcterms:W3CDTF">2017-08-11T02:57:45Z</dcterms:created>
  <dcterms:modified xsi:type="dcterms:W3CDTF">2017-08-13T10:39:23Z</dcterms:modified>
</cp:coreProperties>
</file>