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8195" windowHeight="442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N15" i="1" l="1"/>
  <c r="N10" i="1"/>
  <c r="N9" i="1"/>
  <c r="N8" i="1"/>
  <c r="N21" i="1"/>
  <c r="N20" i="1"/>
  <c r="N19" i="1"/>
  <c r="N18" i="1"/>
  <c r="N17" i="1"/>
  <c r="N16" i="1"/>
  <c r="B22" i="1"/>
  <c r="C22" i="1"/>
  <c r="D22" i="1"/>
  <c r="E22" i="1"/>
  <c r="F22" i="1"/>
  <c r="G22" i="1"/>
  <c r="H22" i="1"/>
  <c r="H24" i="1" s="1"/>
  <c r="I22" i="1"/>
  <c r="J22" i="1"/>
  <c r="K22" i="1"/>
  <c r="L22" i="1"/>
  <c r="L24" i="1" s="1"/>
  <c r="B11" i="1"/>
  <c r="C11" i="1"/>
  <c r="D11" i="1"/>
  <c r="E11" i="1"/>
  <c r="F11" i="1"/>
  <c r="F24" i="1" s="1"/>
  <c r="G11" i="1"/>
  <c r="H11" i="1"/>
  <c r="I11" i="1"/>
  <c r="J11" i="1"/>
  <c r="J24" i="1" s="1"/>
  <c r="K11" i="1"/>
  <c r="L11" i="1"/>
  <c r="M11" i="1"/>
  <c r="M22" i="1"/>
  <c r="M24" i="1" l="1"/>
  <c r="E24" i="1"/>
  <c r="E26" i="1" s="1"/>
  <c r="K24" i="1"/>
  <c r="G24" i="1"/>
  <c r="N11" i="1"/>
  <c r="N24" i="1" s="1"/>
  <c r="N26" i="1" s="1"/>
  <c r="F26" i="1"/>
  <c r="I24" i="1"/>
  <c r="N22" i="1"/>
  <c r="G26" i="1" l="1"/>
  <c r="H26" i="1" s="1"/>
  <c r="I6" i="1" s="1"/>
  <c r="I26" i="1" s="1"/>
  <c r="J6" i="1" l="1"/>
  <c r="J26" i="1" s="1"/>
  <c r="K6" i="1" l="1"/>
  <c r="K26" i="1" s="1"/>
  <c r="L6" i="1" l="1"/>
  <c r="L26" i="1" s="1"/>
  <c r="M6" i="1" l="1"/>
  <c r="M26" i="1" s="1"/>
</calcChain>
</file>

<file path=xl/sharedStrings.xml><?xml version="1.0" encoding="utf-8"?>
<sst xmlns="http://schemas.openxmlformats.org/spreadsheetml/2006/main" count="34" uniqueCount="33">
  <si>
    <t>FORT CORNWALLIS</t>
  </si>
  <si>
    <t>INCOME AND EXPENDITURE ACCOUNT FOR THE YEAR 2013</t>
  </si>
  <si>
    <t>Ticket Sales</t>
  </si>
  <si>
    <t>Outlet/Booth Rental</t>
  </si>
  <si>
    <t xml:space="preserve">Expenditure </t>
  </si>
  <si>
    <t>Wages</t>
  </si>
  <si>
    <t>Renovation</t>
  </si>
  <si>
    <t>Toilet Cleaning</t>
  </si>
  <si>
    <t>Miscellaneous</t>
  </si>
  <si>
    <t>Toiletries</t>
  </si>
  <si>
    <t>Stationary</t>
  </si>
  <si>
    <t>Printing</t>
  </si>
  <si>
    <t xml:space="preserve">Jan 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</si>
  <si>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</si>
  <si>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</si>
  <si>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</si>
  <si>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</si>
  <si>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</si>
  <si>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</si>
  <si>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</si>
  <si>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</si>
  <si>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</si>
  <si>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</si>
  <si>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</si>
  <si>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Income b/f</t>
  </si>
  <si>
    <t>Net Income for the month</t>
  </si>
  <si>
    <t>GK Concert Rental</t>
  </si>
  <si>
    <t>Total</t>
  </si>
  <si>
    <t xml:space="preserve">Total </t>
  </si>
  <si>
    <t>Gross Income</t>
  </si>
  <si>
    <t>Net Income (Accumulated)</t>
  </si>
  <si>
    <t>Bank in 07/08/2013</t>
  </si>
  <si>
    <t>Bank in 30/04/2013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</si>
</sst>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43" fontId="0" fillId="0" borderId="0" xfId="1" applyFont="1"/>
    <xf numFmtId="0" fontId="2" fillId="0" borderId="0" xfId="0" applyFont="1" applyBorder="1" applyAlignment="1">
      <alignment horizontal="center"/>
    </xf>
    <xf numFmtId="0" fontId="3" fillId="0" borderId="0" xfId="0" applyFont="1"/>
    <xf numFmtId="0" fontId="0" fillId="0" borderId="1" xfId="0" applyBorder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0" applyNumberFormat="1" applyFont="1" applyBorder="1" applyAlignment="1">
      <alignment horizontal="center"/>
    </xf>
    <xf numFmtId="43" fontId="0" fillId="0" borderId="1" xfId="1" applyFont="1" applyBorder="1"/>
    <xf numFmtId="43" fontId="0" fillId="0" borderId="2" xfId="1" applyFont="1" applyBorder="1"/>
    <xf numFmtId="43" fontId="2" fillId="0" borderId="2" xfId="0" applyNumberFormat="1" applyFont="1" applyBorder="1" applyAlignment="1">
      <alignment horizontal="center"/>
    </xf>
    <xf numFmtId="43" fontId="0" fillId="0" borderId="3" xfId="1" applyFont="1" applyBorder="1"/>
    <xf numFmtId="43" fontId="0" fillId="0" borderId="4" xfId="1" applyFont="1" applyBorder="1"/>
    <xf numFmtId="0" fontId="0" fillId="0" borderId="3" xfId="0" applyBorder="1" applyAlignment="1">
      <alignment vertical="center"/>
    </xf>
    <xf numFmtId="43" fontId="2" fillId="0" borderId="3" xfId="1" applyFont="1" applyBorder="1" applyAlignment="1">
      <alignment horizontal="center" vertical="center"/>
    </xf>
    <xf numFmtId="43" fontId="0" fillId="2" borderId="4" xfId="1" applyFont="1" applyFill="1" applyBorder="1"/>
    <xf numFmtId="43" fontId="0" fillId="0" borderId="4" xfId="1" applyFont="1" applyFill="1" applyBorder="1"/>
    <xf numFmtId="0" fontId="0" fillId="0" borderId="5" xfId="0" applyBorder="1"/>
    <xf numFmtId="43" fontId="4" fillId="0" borderId="0" xfId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19050</xdr:rowOff>
    </xdr:from>
    <xdr:to>
      <xdr:col>3</xdr:col>
      <xdr:colOff>590550</xdr:colOff>
      <xdr:row>25</xdr:row>
      <xdr:rowOff>171450</xdr:rowOff>
    </xdr:to>
    <xdr:cxnSp macro="">
      <xdr:nvCxnSpPr>
        <xdr:cNvPr id="3" name="Straight Connector 2"/>
        <xdr:cNvCxnSpPr/>
      </xdr:nvCxnSpPr>
      <xdr:spPr>
        <a:xfrm flipV="1">
          <a:off x="1714500" y="885825"/>
          <a:ext cx="1800225" cy="4152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371475</xdr:colOff>
      <xdr:row>12</xdr:row>
      <xdr:rowOff>95251</xdr:rowOff>
    </xdr:from>
    <xdr:to>
      <xdr:col>3</xdr:col>
      <xdr:colOff>581024</xdr:colOff>
      <xdr:row>16</xdr:row>
      <xdr:rowOff>47625</xdr:rowOff>
    </xdr:to>
    <xdr:sp macro="" textlink="">
      <xdr:nvSpPr>
        <xdr:cNvPr id="4" name="TextBox 3"/>
        <xdr:cNvSpPr txBox="1"/>
      </xdr:nvSpPr>
      <xdr:spPr>
        <a:xfrm>
          <a:off x="2076450" y="2486026"/>
          <a:ext cx="1428749" cy="714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3600"/>
            <a:t>N/A</a:t>
          </a:r>
        </a:p>
      </xdr:txBody>
    </xdr:sp>
    <xdr:clientData/>
  </xdr:twoCellAnchor>
  <xdr:twoCellAnchor>
    <xdr:from>
      <xdr:col>5</xdr:col>
      <xdr:colOff>0</xdr:colOff>
      <xdr:row>12</xdr:row>
      <xdr:rowOff>133350</xdr:rowOff>
    </xdr:from>
    <xdr:to>
      <xdr:col>6</xdr:col>
      <xdr:colOff>333375</xdr:colOff>
      <xdr:row>15</xdr:row>
      <xdr:rowOff>85725</xdr:rowOff>
    </xdr:to>
    <xdr:sp macro="" textlink="">
      <xdr:nvSpPr>
        <xdr:cNvPr id="5" name="TextBox 4"/>
        <xdr:cNvSpPr txBox="1"/>
      </xdr:nvSpPr>
      <xdr:spPr>
        <a:xfrm>
          <a:off x="4238625" y="2524125"/>
          <a:ext cx="103822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2800"/>
            <a:t>N/A</a:t>
          </a:r>
        </a:p>
      </xdr:txBody>
    </xdr:sp>
    <xdr:clientData/>
  </xdr:twoCellAnchor>
  <xdr:twoCellAnchor>
    <xdr:from>
      <xdr:col>5</xdr:col>
      <xdr:colOff>19050</xdr:colOff>
      <xdr:row>4</xdr:row>
      <xdr:rowOff>0</xdr:rowOff>
    </xdr:from>
    <xdr:to>
      <xdr:col>5</xdr:col>
      <xdr:colOff>666750</xdr:colOff>
      <xdr:row>26</xdr:row>
      <xdr:rowOff>38100</xdr:rowOff>
    </xdr:to>
    <xdr:cxnSp macro="">
      <xdr:nvCxnSpPr>
        <xdr:cNvPr id="6" name="Straight Connector 5"/>
        <xdr:cNvCxnSpPr/>
      </xdr:nvCxnSpPr>
      <xdr:spPr>
        <a:xfrm flipV="1">
          <a:off x="4257675" y="866775"/>
          <a:ext cx="647700" cy="4238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view="pageBreakPreview" zoomScale="60" zoomScaleNormal="100" workbookViewId="0">
      <selection activeCell="E21" sqref="E21"/>
    </sheetView>
  </sheetViews>
  <sheetFormatPr defaultRowHeight="15" x14ac:dyDescent="0.25"/>
  <cols>
    <col min="1" max="1" width="25.5703125" customWidth="1"/>
    <col min="2" max="4" width="9.140625" style="2"/>
    <col min="5" max="9" width="10.5703125" style="2" bestFit="1" customWidth="1"/>
    <col min="10" max="10" width="12.5703125" style="2" customWidth="1"/>
    <col min="11" max="11" width="11.5703125" style="2" bestFit="1" customWidth="1"/>
    <col min="12" max="12" width="13.140625" style="2" customWidth="1"/>
    <col min="13" max="13" width="12.7109375" style="2" customWidth="1"/>
    <col min="14" max="14" width="12" style="1" customWidth="1"/>
  </cols>
  <sheetData>
    <row r="1" spans="1:14" ht="15.75" x14ac:dyDescent="0.25">
      <c r="A1" s="4" t="s">
        <v>0</v>
      </c>
    </row>
    <row r="2" spans="1:14" ht="15.75" x14ac:dyDescent="0.25">
      <c r="A2" s="4" t="s">
        <v>1</v>
      </c>
    </row>
    <row r="4" spans="1:14" ht="21.75" customHeight="1" x14ac:dyDescent="0.25">
      <c r="A4" s="15"/>
      <c r="B4" s="16" t="s">
        <v>12</v>
      </c>
      <c r="C4" s="16" t="s">
        <v>13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  <c r="I4" s="16" t="s">
        <v>19</v>
      </c>
      <c r="J4" s="16" t="s">
        <v>20</v>
      </c>
      <c r="K4" s="16" t="s">
        <v>21</v>
      </c>
      <c r="L4" s="16" t="s">
        <v>22</v>
      </c>
      <c r="M4" s="16" t="s">
        <v>23</v>
      </c>
      <c r="N4" s="16" t="s">
        <v>27</v>
      </c>
    </row>
    <row r="5" spans="1:14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</row>
    <row r="6" spans="1:14" x14ac:dyDescent="0.25">
      <c r="A6" s="8" t="s">
        <v>24</v>
      </c>
      <c r="B6" s="6"/>
      <c r="C6" s="6"/>
      <c r="D6" s="6"/>
      <c r="E6" s="6">
        <v>45329.85</v>
      </c>
      <c r="F6" s="6"/>
      <c r="G6" s="6">
        <v>15337</v>
      </c>
      <c r="H6" s="6">
        <v>0</v>
      </c>
      <c r="I6" s="6">
        <f>H26</f>
        <v>15733.449999999999</v>
      </c>
      <c r="J6" s="6">
        <f>I26</f>
        <v>33247.449999999997</v>
      </c>
      <c r="K6" s="6">
        <f>J26</f>
        <v>40102.25</v>
      </c>
      <c r="L6" s="6">
        <f>K26</f>
        <v>59035.15</v>
      </c>
      <c r="M6" s="6">
        <f>L26</f>
        <v>78073.600000000006</v>
      </c>
      <c r="N6" s="9"/>
    </row>
    <row r="7" spans="1:14" x14ac:dyDescent="0.25">
      <c r="A7" s="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7"/>
    </row>
    <row r="8" spans="1:14" x14ac:dyDescent="0.25">
      <c r="A8" s="5" t="s">
        <v>2</v>
      </c>
      <c r="B8" s="10"/>
      <c r="C8" s="10"/>
      <c r="D8" s="10"/>
      <c r="E8" s="10">
        <v>17544</v>
      </c>
      <c r="F8" s="10"/>
      <c r="G8" s="10">
        <v>24934</v>
      </c>
      <c r="H8" s="10">
        <v>24014</v>
      </c>
      <c r="I8" s="10">
        <v>32557</v>
      </c>
      <c r="J8" s="10">
        <v>24767</v>
      </c>
      <c r="K8" s="10">
        <v>22208</v>
      </c>
      <c r="L8" s="10">
        <v>27841</v>
      </c>
      <c r="M8" s="10">
        <v>40053</v>
      </c>
      <c r="N8" s="9">
        <f>SUM(B8:M8)</f>
        <v>213918</v>
      </c>
    </row>
    <row r="9" spans="1:14" x14ac:dyDescent="0.25">
      <c r="A9" s="5" t="s">
        <v>26</v>
      </c>
      <c r="B9" s="10"/>
      <c r="C9" s="10"/>
      <c r="D9" s="10"/>
      <c r="E9" s="10">
        <v>0</v>
      </c>
      <c r="F9" s="10"/>
      <c r="G9" s="10">
        <v>450</v>
      </c>
      <c r="H9" s="10">
        <v>450</v>
      </c>
      <c r="I9" s="10">
        <v>0</v>
      </c>
      <c r="J9" s="10">
        <v>0</v>
      </c>
      <c r="K9" s="10">
        <v>4000</v>
      </c>
      <c r="L9" s="10">
        <v>0</v>
      </c>
      <c r="M9" s="10">
        <v>0</v>
      </c>
      <c r="N9" s="9">
        <f>SUM(B9:M9)</f>
        <v>4900</v>
      </c>
    </row>
    <row r="10" spans="1:14" x14ac:dyDescent="0.25">
      <c r="A10" s="5" t="s">
        <v>3</v>
      </c>
      <c r="B10" s="11"/>
      <c r="C10" s="11"/>
      <c r="D10" s="11"/>
      <c r="E10" s="11">
        <v>450</v>
      </c>
      <c r="F10" s="11"/>
      <c r="G10" s="11">
        <v>0</v>
      </c>
      <c r="H10" s="11">
        <v>0</v>
      </c>
      <c r="I10" s="11">
        <v>450</v>
      </c>
      <c r="J10" s="11">
        <v>450</v>
      </c>
      <c r="K10" s="11">
        <v>450</v>
      </c>
      <c r="L10" s="11">
        <v>450</v>
      </c>
      <c r="M10" s="11">
        <v>450</v>
      </c>
      <c r="N10" s="12">
        <f>SUM(B10:M10)</f>
        <v>2700</v>
      </c>
    </row>
    <row r="11" spans="1:14" x14ac:dyDescent="0.25">
      <c r="A11" s="5" t="s">
        <v>29</v>
      </c>
      <c r="B11" s="10">
        <f t="shared" ref="B11:L11" si="0">SUM(B8:B10)</f>
        <v>0</v>
      </c>
      <c r="C11" s="10">
        <f t="shared" si="0"/>
        <v>0</v>
      </c>
      <c r="D11" s="10">
        <f t="shared" si="0"/>
        <v>0</v>
      </c>
      <c r="E11" s="10">
        <f t="shared" si="0"/>
        <v>17994</v>
      </c>
      <c r="F11" s="10">
        <f t="shared" si="0"/>
        <v>0</v>
      </c>
      <c r="G11" s="10">
        <f t="shared" si="0"/>
        <v>25384</v>
      </c>
      <c r="H11" s="10">
        <f t="shared" si="0"/>
        <v>24464</v>
      </c>
      <c r="I11" s="10">
        <f t="shared" si="0"/>
        <v>33007</v>
      </c>
      <c r="J11" s="10">
        <f t="shared" si="0"/>
        <v>25217</v>
      </c>
      <c r="K11" s="10">
        <f t="shared" si="0"/>
        <v>26658</v>
      </c>
      <c r="L11" s="10">
        <f t="shared" si="0"/>
        <v>28291</v>
      </c>
      <c r="M11" s="10">
        <f>SUM(M8:M10)</f>
        <v>40503</v>
      </c>
      <c r="N11" s="9">
        <f>SUM(B11:M11)</f>
        <v>221518</v>
      </c>
    </row>
    <row r="12" spans="1:14" x14ac:dyDescent="0.25">
      <c r="A12" s="5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7"/>
    </row>
    <row r="13" spans="1:14" x14ac:dyDescent="0.25">
      <c r="A13" s="8" t="s">
        <v>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7"/>
    </row>
    <row r="14" spans="1:14" x14ac:dyDescent="0.25">
      <c r="A14" s="8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7"/>
    </row>
    <row r="15" spans="1:14" x14ac:dyDescent="0.25">
      <c r="A15" s="5" t="s">
        <v>5</v>
      </c>
      <c r="B15" s="10"/>
      <c r="C15" s="10"/>
      <c r="D15" s="10"/>
      <c r="E15" s="10">
        <v>5850</v>
      </c>
      <c r="F15" s="10"/>
      <c r="G15" s="10">
        <v>5040</v>
      </c>
      <c r="H15" s="10">
        <v>6050</v>
      </c>
      <c r="I15" s="10">
        <v>5890</v>
      </c>
      <c r="J15" s="10">
        <v>5580</v>
      </c>
      <c r="K15" s="10">
        <v>5580</v>
      </c>
      <c r="L15" s="10">
        <v>7360</v>
      </c>
      <c r="M15" s="10">
        <v>7435</v>
      </c>
      <c r="N15" s="9">
        <f>SUM(B15:M15)</f>
        <v>48785</v>
      </c>
    </row>
    <row r="16" spans="1:14" x14ac:dyDescent="0.25">
      <c r="A16" s="5" t="s">
        <v>6</v>
      </c>
      <c r="B16" s="10"/>
      <c r="C16" s="10"/>
      <c r="D16" s="10"/>
      <c r="E16" s="10">
        <v>1000</v>
      </c>
      <c r="F16" s="10"/>
      <c r="G16" s="10">
        <v>2000</v>
      </c>
      <c r="H16" s="10">
        <v>1000</v>
      </c>
      <c r="I16" s="10">
        <v>1000</v>
      </c>
      <c r="J16" s="10">
        <v>1450</v>
      </c>
      <c r="K16" s="10">
        <v>1000</v>
      </c>
      <c r="L16" s="10">
        <v>1000</v>
      </c>
      <c r="M16" s="10">
        <v>9000</v>
      </c>
      <c r="N16" s="9">
        <f t="shared" ref="N16:N22" si="1">SUM(B16:M16)</f>
        <v>17450</v>
      </c>
    </row>
    <row r="17" spans="1:14" x14ac:dyDescent="0.25">
      <c r="A17" s="5" t="s">
        <v>7</v>
      </c>
      <c r="B17" s="10"/>
      <c r="C17" s="10"/>
      <c r="D17" s="10"/>
      <c r="E17" s="10">
        <v>600</v>
      </c>
      <c r="F17" s="10"/>
      <c r="G17" s="10">
        <v>600</v>
      </c>
      <c r="H17" s="10">
        <v>600</v>
      </c>
      <c r="I17" s="10">
        <v>600</v>
      </c>
      <c r="J17" s="10">
        <v>600</v>
      </c>
      <c r="K17" s="10">
        <v>600</v>
      </c>
      <c r="L17" s="10">
        <v>600</v>
      </c>
      <c r="M17" s="10">
        <v>600</v>
      </c>
      <c r="N17" s="9">
        <f t="shared" si="1"/>
        <v>4800</v>
      </c>
    </row>
    <row r="18" spans="1:14" x14ac:dyDescent="0.25">
      <c r="A18" s="5" t="s">
        <v>8</v>
      </c>
      <c r="B18" s="10"/>
      <c r="C18" s="10"/>
      <c r="D18" s="10"/>
      <c r="E18" s="10">
        <v>679.25</v>
      </c>
      <c r="F18" s="10"/>
      <c r="G18" s="10">
        <v>357.15</v>
      </c>
      <c r="H18" s="10">
        <v>1063.7</v>
      </c>
      <c r="I18" s="10">
        <v>1270.0999999999999</v>
      </c>
      <c r="J18" s="10">
        <v>1127.6500000000001</v>
      </c>
      <c r="K18" s="10">
        <v>529.5</v>
      </c>
      <c r="L18" s="10">
        <v>185.15</v>
      </c>
      <c r="M18" s="10">
        <v>1419.05</v>
      </c>
      <c r="N18" s="9">
        <f t="shared" si="1"/>
        <v>6631.55</v>
      </c>
    </row>
    <row r="19" spans="1:14" x14ac:dyDescent="0.25">
      <c r="A19" s="5" t="s">
        <v>9</v>
      </c>
      <c r="B19" s="10"/>
      <c r="C19" s="10"/>
      <c r="D19" s="10"/>
      <c r="E19" s="10">
        <v>91.05</v>
      </c>
      <c r="F19" s="10"/>
      <c r="G19" s="10">
        <v>57.45</v>
      </c>
      <c r="H19" s="10">
        <v>12.9</v>
      </c>
      <c r="I19" s="10">
        <v>172.9</v>
      </c>
      <c r="J19" s="10">
        <v>80.55</v>
      </c>
      <c r="K19" s="10">
        <v>0</v>
      </c>
      <c r="L19" s="10">
        <v>107.4</v>
      </c>
      <c r="M19" s="10">
        <v>37</v>
      </c>
      <c r="N19" s="9">
        <f t="shared" si="1"/>
        <v>559.25</v>
      </c>
    </row>
    <row r="20" spans="1:14" x14ac:dyDescent="0.25">
      <c r="A20" s="5" t="s">
        <v>10</v>
      </c>
      <c r="B20" s="10"/>
      <c r="C20" s="10"/>
      <c r="D20" s="10"/>
      <c r="E20" s="10">
        <v>37.9</v>
      </c>
      <c r="F20" s="10"/>
      <c r="G20" s="10">
        <v>27.4</v>
      </c>
      <c r="H20" s="10">
        <v>3.95</v>
      </c>
      <c r="I20" s="10">
        <v>60</v>
      </c>
      <c r="J20" s="10">
        <v>24</v>
      </c>
      <c r="K20" s="10">
        <v>15.6</v>
      </c>
      <c r="L20" s="10">
        <v>0</v>
      </c>
      <c r="M20" s="10">
        <v>29.95</v>
      </c>
      <c r="N20" s="9">
        <f t="shared" si="1"/>
        <v>198.79999999999998</v>
      </c>
    </row>
    <row r="21" spans="1:14" x14ac:dyDescent="0.25">
      <c r="A21" s="5" t="s">
        <v>11</v>
      </c>
      <c r="B21" s="11"/>
      <c r="C21" s="11"/>
      <c r="D21" s="11"/>
      <c r="E21" s="11">
        <v>6500</v>
      </c>
      <c r="F21" s="11"/>
      <c r="G21" s="11">
        <v>0</v>
      </c>
      <c r="H21" s="11">
        <v>0</v>
      </c>
      <c r="I21" s="11">
        <v>6500</v>
      </c>
      <c r="J21" s="11">
        <v>9500</v>
      </c>
      <c r="K21" s="11">
        <v>0</v>
      </c>
      <c r="L21" s="11">
        <v>0</v>
      </c>
      <c r="M21" s="11">
        <v>11930</v>
      </c>
      <c r="N21" s="12">
        <f t="shared" si="1"/>
        <v>34430</v>
      </c>
    </row>
    <row r="22" spans="1:14" x14ac:dyDescent="0.25">
      <c r="A22" s="5" t="s">
        <v>28</v>
      </c>
      <c r="B22" s="10">
        <f t="shared" ref="B22:L22" si="2">SUM(B15:B21)</f>
        <v>0</v>
      </c>
      <c r="C22" s="10">
        <f t="shared" si="2"/>
        <v>0</v>
      </c>
      <c r="D22" s="10">
        <f t="shared" si="2"/>
        <v>0</v>
      </c>
      <c r="E22" s="10">
        <f t="shared" si="2"/>
        <v>14758.199999999999</v>
      </c>
      <c r="F22" s="10">
        <f t="shared" si="2"/>
        <v>0</v>
      </c>
      <c r="G22" s="10">
        <f t="shared" si="2"/>
        <v>8081.9999999999991</v>
      </c>
      <c r="H22" s="10">
        <f t="shared" si="2"/>
        <v>8730.5500000000011</v>
      </c>
      <c r="I22" s="10">
        <f t="shared" si="2"/>
        <v>15493</v>
      </c>
      <c r="J22" s="10">
        <f t="shared" si="2"/>
        <v>18362.199999999997</v>
      </c>
      <c r="K22" s="10">
        <f t="shared" si="2"/>
        <v>7725.1</v>
      </c>
      <c r="L22" s="10">
        <f t="shared" si="2"/>
        <v>9252.5499999999993</v>
      </c>
      <c r="M22" s="10">
        <f>SUM(M15:M21)</f>
        <v>30451</v>
      </c>
      <c r="N22" s="9">
        <f t="shared" si="1"/>
        <v>112854.6</v>
      </c>
    </row>
    <row r="23" spans="1:14" x14ac:dyDescent="0.25">
      <c r="A23" s="5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9"/>
    </row>
    <row r="24" spans="1:14" x14ac:dyDescent="0.25">
      <c r="A24" s="5" t="s">
        <v>25</v>
      </c>
      <c r="B24" s="13"/>
      <c r="C24" s="13"/>
      <c r="D24" s="13"/>
      <c r="E24" s="13">
        <f>E11-E22</f>
        <v>3235.8000000000011</v>
      </c>
      <c r="F24" s="13">
        <f t="shared" ref="F24:M24" si="3">F11-F22</f>
        <v>0</v>
      </c>
      <c r="G24" s="13">
        <f t="shared" si="3"/>
        <v>17302</v>
      </c>
      <c r="H24" s="13">
        <f t="shared" si="3"/>
        <v>15733.449999999999</v>
      </c>
      <c r="I24" s="13">
        <f t="shared" si="3"/>
        <v>17514</v>
      </c>
      <c r="J24" s="13">
        <f t="shared" si="3"/>
        <v>6854.8000000000029</v>
      </c>
      <c r="K24" s="13">
        <f t="shared" si="3"/>
        <v>18932.900000000001</v>
      </c>
      <c r="L24" s="13">
        <f t="shared" si="3"/>
        <v>19038.45</v>
      </c>
      <c r="M24" s="13">
        <f t="shared" si="3"/>
        <v>10052</v>
      </c>
      <c r="N24" s="13">
        <f>N11-N22</f>
        <v>108663.4</v>
      </c>
    </row>
    <row r="25" spans="1:14" x14ac:dyDescent="0.25">
      <c r="A25" s="5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9"/>
    </row>
    <row r="26" spans="1:14" ht="15.75" thickBot="1" x14ac:dyDescent="0.3">
      <c r="A26" s="19" t="s">
        <v>30</v>
      </c>
      <c r="B26" s="14"/>
      <c r="C26" s="14"/>
      <c r="D26" s="14"/>
      <c r="E26" s="17">
        <f>E6+E24</f>
        <v>48565.65</v>
      </c>
      <c r="F26" s="14">
        <f>F6+F24</f>
        <v>0</v>
      </c>
      <c r="G26" s="17">
        <f t="shared" ref="G26:M26" si="4">G6+G24</f>
        <v>32639</v>
      </c>
      <c r="H26" s="14">
        <f t="shared" si="4"/>
        <v>15733.449999999999</v>
      </c>
      <c r="I26" s="14">
        <f t="shared" si="4"/>
        <v>33247.449999999997</v>
      </c>
      <c r="J26" s="14">
        <f t="shared" si="4"/>
        <v>40102.25</v>
      </c>
      <c r="K26" s="14">
        <f t="shared" si="4"/>
        <v>59035.15</v>
      </c>
      <c r="L26" s="14">
        <f t="shared" si="4"/>
        <v>78073.600000000006</v>
      </c>
      <c r="M26" s="17">
        <f t="shared" si="4"/>
        <v>88125.6</v>
      </c>
      <c r="N26" s="18">
        <f>N6+N24</f>
        <v>108663.4</v>
      </c>
    </row>
    <row r="27" spans="1:14" ht="26.25" x14ac:dyDescent="0.25">
      <c r="E27" s="20" t="s">
        <v>32</v>
      </c>
      <c r="G27" s="20" t="s">
        <v>31</v>
      </c>
      <c r="M27" s="20" t="s">
        <v>31</v>
      </c>
      <c r="N27" s="3"/>
    </row>
  </sheetData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2014-01-10T10:17:25Z</cp:lastPrinted>
  <dcterms:created xsi:type="dcterms:W3CDTF">2014-01-10T09:53:32Z</dcterms:created>
  <dcterms:modified xsi:type="dcterms:W3CDTF">2014-01-10T10:17:26Z</dcterms:modified>
</cp:coreProperties>
</file>