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0" windowWidth="19440" windowHeight="9225"/>
  </bookViews>
  <sheets>
    <sheet name="PVC Daily Merchandise Mar'12" sheetId="4" r:id="rId1"/>
    <sheet name="PVC Daily Merchandise Feb'12" sheetId="1" r:id="rId2"/>
    <sheet name="T&amp;I Daily Tour Bookings Feb'12" sheetId="2" r:id="rId3"/>
    <sheet name="Sheet3" sheetId="3" r:id="rId4"/>
  </sheets>
  <definedNames>
    <definedName name="_xlnm._FilterDatabase" localSheetId="1" hidden="1">'PVC Daily Merchandise Feb''12'!$A$3:$L$22</definedName>
    <definedName name="_xlnm._FilterDatabase" localSheetId="0" hidden="1">'PVC Daily Merchandise Mar''12'!$A$3:$L$31</definedName>
    <definedName name="_xlnm.Print_Area" localSheetId="0">'PVC Daily Merchandise Mar''12'!$A$1:$L$32</definedName>
  </definedNames>
  <calcPr calcId="145621"/>
</workbook>
</file>

<file path=xl/calcChain.xml><?xml version="1.0" encoding="utf-8"?>
<calcChain xmlns="http://schemas.openxmlformats.org/spreadsheetml/2006/main">
  <c r="D48" i="4" l="1"/>
  <c r="C48" i="4"/>
  <c r="F5" i="4" l="1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K5" i="4"/>
  <c r="L5" i="4" s="1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K4" i="4"/>
  <c r="I4" i="4"/>
  <c r="F4" i="4"/>
  <c r="K32" i="4" l="1"/>
  <c r="I32" i="4"/>
  <c r="F32" i="4"/>
  <c r="L6" i="4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D58" i="4" l="1"/>
  <c r="C58" i="4"/>
  <c r="D53" i="4"/>
  <c r="C53" i="4"/>
  <c r="D40" i="4"/>
  <c r="C40" i="4"/>
  <c r="K22" i="1" l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4" i="1"/>
  <c r="C53" i="1" l="1"/>
  <c r="D53" i="1"/>
  <c r="D48" i="1"/>
  <c r="C48" i="1"/>
  <c r="D43" i="1"/>
  <c r="C43" i="1"/>
  <c r="C38" i="1" l="1"/>
  <c r="D38" i="1"/>
  <c r="F23" i="1"/>
  <c r="J23" i="1"/>
  <c r="P5" i="2" l="1"/>
  <c r="N5" i="2"/>
  <c r="P4" i="2"/>
  <c r="N4" i="2"/>
  <c r="L5" i="1"/>
  <c r="I23" i="1" l="1"/>
  <c r="K23" i="1"/>
  <c r="L6" i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</calcChain>
</file>

<file path=xl/sharedStrings.xml><?xml version="1.0" encoding="utf-8"?>
<sst xmlns="http://schemas.openxmlformats.org/spreadsheetml/2006/main" count="297" uniqueCount="138">
  <si>
    <t>Date</t>
  </si>
  <si>
    <t>Item</t>
  </si>
  <si>
    <t>Supplier</t>
  </si>
  <si>
    <t>Quantity</t>
  </si>
  <si>
    <t>Selling Price 
(RM)</t>
  </si>
  <si>
    <t>Penang Shutter window Postcard</t>
  </si>
  <si>
    <t>Studio Howard</t>
  </si>
  <si>
    <t>Clan House, Mansion &amp; Temple</t>
  </si>
  <si>
    <t>Penang Postcards</t>
  </si>
  <si>
    <t>Line Line Journey</t>
  </si>
  <si>
    <t>KaKi Creations</t>
  </si>
  <si>
    <t>15/02/2012</t>
  </si>
  <si>
    <t>A4 Print Lotus &amp; Mantis</t>
  </si>
  <si>
    <t>Penang B&amp;W Post Card - Street Series</t>
  </si>
  <si>
    <t>17/02/2012</t>
  </si>
  <si>
    <t>Printed Note Cards (Colour)</t>
  </si>
  <si>
    <t>21/02/2012</t>
  </si>
  <si>
    <t>22/02/2012</t>
  </si>
  <si>
    <t>B&amp;W Post cards - Streets of George Town</t>
  </si>
  <si>
    <t>Paper Bag</t>
  </si>
  <si>
    <t>PGT</t>
  </si>
  <si>
    <t>24/02/2012</t>
  </si>
  <si>
    <t>B&amp;W Post Cards - Buildings of George Town</t>
  </si>
  <si>
    <t>28/02/2012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</si>
  <si>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2012</t>
    </r>
  </si>
  <si>
    <t>NO</t>
  </si>
  <si>
    <t>TOUR DATE</t>
  </si>
  <si>
    <t>TOUR NAME</t>
  </si>
  <si>
    <t>NAME OF PAX</t>
  </si>
  <si>
    <t>NO OF PAX</t>
  </si>
  <si>
    <t>HOTEL</t>
  </si>
  <si>
    <t>PICK UP TIME</t>
  </si>
  <si>
    <t>BOOKING DATE</t>
  </si>
  <si>
    <t>BOOKING BY</t>
  </si>
  <si>
    <t>RECEIPT NO</t>
  </si>
  <si>
    <t>CONFIRMED BY (T &amp; I)</t>
  </si>
  <si>
    <t>PRICE PER UNIT
(RM)</t>
  </si>
  <si>
    <t>TOTAL PRICE
(RM)</t>
  </si>
  <si>
    <t>SURPLUS PER UNIT
(RM)</t>
  </si>
  <si>
    <t>TOTAL SURPLUS
(RM)</t>
  </si>
  <si>
    <t>ADULT</t>
  </si>
  <si>
    <t>CHILD</t>
  </si>
  <si>
    <t>18/02/12</t>
  </si>
  <si>
    <t>Penang City Tour</t>
  </si>
  <si>
    <t>Mr. Sinn Sinsakul</t>
  </si>
  <si>
    <t>Hotel Royal</t>
  </si>
  <si>
    <t>17/02/12</t>
  </si>
  <si>
    <t>Janice</t>
  </si>
  <si>
    <t>n/a</t>
  </si>
  <si>
    <t>Janet</t>
  </si>
  <si>
    <t>27/02/12</t>
  </si>
  <si>
    <t>Lind &amp; Peter</t>
  </si>
  <si>
    <t>Red Inn Guesthouse
Love Lane</t>
  </si>
  <si>
    <t>Rose</t>
  </si>
  <si>
    <r>
      <rPr>
        <b/>
        <sz val="14"/>
        <color theme="1"/>
        <rFont val="Calibri"/>
        <family val="2"/>
        <scheme val="minor"/>
      </rPr>
      <t xml:space="preserve">    </t>
    </r>
    <r>
      <rPr>
        <b/>
        <u/>
        <sz val="14"/>
        <color theme="1"/>
        <rFont val="Calibri"/>
        <family val="2"/>
        <scheme val="minor"/>
      </rPr>
      <t>TOUR &amp; INCENTIVE DAILY TOURS BOOKING RECORDS February 2012</t>
    </r>
  </si>
  <si>
    <t>Surplus Per Unit
(RM)</t>
  </si>
  <si>
    <t>Penang City 
Tour</t>
  </si>
  <si>
    <t>Total Surplus: RM40</t>
  </si>
  <si>
    <t xml:space="preserve">Total Sales: RM200 (RM100 from 18/02/12 paid directly to  T&amp;I) </t>
  </si>
  <si>
    <t>A4 Print Lotus &amp; Dragonflies</t>
  </si>
  <si>
    <t>RM60 (100-40 [surplus]) handed over to Janet from Tour &amp; Incentive on 28/02/2012</t>
  </si>
  <si>
    <t>Total Selling Price
(RM)</t>
  </si>
  <si>
    <t>Cost Price Per Unit
(RM)</t>
  </si>
  <si>
    <t>18/02/2012</t>
  </si>
  <si>
    <t>Tour &amp; Incentive</t>
  </si>
  <si>
    <t>27/02/2012</t>
  </si>
  <si>
    <t>Total Sales</t>
  </si>
  <si>
    <t>Total 
Surplus</t>
  </si>
  <si>
    <t>Amount
 Payable to supplier</t>
  </si>
  <si>
    <r>
      <t xml:space="preserve">RM200.00
</t>
    </r>
    <r>
      <rPr>
        <sz val="9"/>
        <color theme="1"/>
        <rFont val="Calibri"/>
        <family val="2"/>
        <scheme val="minor"/>
      </rPr>
      <t>Money Collected in PVC RM100</t>
    </r>
  </si>
  <si>
    <t>RM40.00</t>
  </si>
  <si>
    <r>
      <t xml:space="preserve">RM60.00
</t>
    </r>
    <r>
      <rPr>
        <sz val="9"/>
        <color theme="1"/>
        <rFont val="Calibri"/>
        <family val="2"/>
        <scheme val="minor"/>
      </rPr>
      <t>Handed over to T&amp;I 28/02/12</t>
    </r>
  </si>
  <si>
    <t xml:space="preserve">RM1.00  </t>
  </si>
  <si>
    <t>RM0.31</t>
  </si>
  <si>
    <t>RM0.69</t>
  </si>
  <si>
    <t>RM120.00</t>
  </si>
  <si>
    <t>RM186.00</t>
  </si>
  <si>
    <t>RM55.80</t>
  </si>
  <si>
    <t>RM130.20</t>
  </si>
  <si>
    <t>Total Cost Price 
(RM)</t>
  </si>
  <si>
    <t>RM400.00</t>
  </si>
  <si>
    <t>RM280.00</t>
  </si>
  <si>
    <t>Profit 
(RM)</t>
  </si>
  <si>
    <t>Category</t>
  </si>
  <si>
    <t>Postcard</t>
  </si>
  <si>
    <t>Books</t>
  </si>
  <si>
    <t>Tour</t>
  </si>
  <si>
    <t>Profit Up to Date</t>
  </si>
  <si>
    <t>TOTAL</t>
  </si>
  <si>
    <t>Items</t>
  </si>
  <si>
    <t>Sales</t>
  </si>
  <si>
    <t>Kaki Creation</t>
  </si>
  <si>
    <t>Sketch &amp; Print</t>
  </si>
  <si>
    <t>Purcahse - Books</t>
  </si>
  <si>
    <t>Cost</t>
  </si>
  <si>
    <t>Purcahse - Postcard</t>
  </si>
  <si>
    <t>Purcahse - Sketch &amp; Print</t>
  </si>
  <si>
    <t>Purcahse - Paper Bag</t>
  </si>
  <si>
    <t>Purcahse - Tour</t>
  </si>
  <si>
    <t>Tour Incentive</t>
  </si>
  <si>
    <t>INV001</t>
  </si>
  <si>
    <t>INV002</t>
  </si>
  <si>
    <t>INV003</t>
  </si>
  <si>
    <t>INV004</t>
  </si>
  <si>
    <t>Penang Long Cotton Bag</t>
  </si>
  <si>
    <t>Penang Short Cotton Bag</t>
  </si>
  <si>
    <t>Penang Big Paper Bag</t>
  </si>
  <si>
    <t>Book</t>
  </si>
  <si>
    <t>Bag</t>
  </si>
  <si>
    <t>KaKi Creation</t>
  </si>
  <si>
    <t>Cost (RM)</t>
  </si>
  <si>
    <t>Sales (RM)</t>
  </si>
  <si>
    <t>Penang B&amp;W Postcard - Clan Jetties</t>
  </si>
  <si>
    <t>Line-line Journey Book</t>
  </si>
  <si>
    <t>Street of Harmony Mug</t>
  </si>
  <si>
    <t>Street of Harmony Memo Pad</t>
  </si>
  <si>
    <t>Penang Postcards (Colour)</t>
  </si>
  <si>
    <t>Penang B&amp;W Postcard - Street Series</t>
  </si>
  <si>
    <t>Penang B&amp;W Postcard - Building Series</t>
  </si>
  <si>
    <t>Clan House, Mansion and Temple Postcards</t>
  </si>
  <si>
    <t>Printed Note Card</t>
  </si>
  <si>
    <t>Penang Gold Collar Pin</t>
  </si>
  <si>
    <t>Penang Shutter Windows Postcards</t>
  </si>
  <si>
    <t>Mug</t>
  </si>
  <si>
    <t>Memo Pad</t>
  </si>
  <si>
    <t>Pin</t>
  </si>
  <si>
    <t>Penang Island Discovery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</si>
  <si>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2012</t>
    </r>
  </si>
  <si>
    <t>Purchase - Books (3)</t>
  </si>
  <si>
    <t>Purchase - Postcard (4)</t>
  </si>
  <si>
    <t>Purchase - Sketch &amp; Print (0)</t>
  </si>
  <si>
    <t>Bags (8)</t>
  </si>
  <si>
    <t>Collar Pin (1)</t>
  </si>
  <si>
    <t>Mugs (3)</t>
  </si>
  <si>
    <t>Memo Pad (2)</t>
  </si>
  <si>
    <t>Postcards (8)</t>
  </si>
  <si>
    <t>Tours (1)</t>
  </si>
  <si>
    <t xml:space="preserve"> Paper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</si>
</sst>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m/d/yyyy;@"/>
    <numFmt numFmtId="168" formatCode="m/d"/>
    <numFmt numFmtId="169" formatCode="[$-409]d\-mmm\-yy;@"/>
    <numFmt numFmtId="170" formatCode="[$-14409]dd/mm/yy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i/>
      <u/>
      <sz val="12"/>
      <name val="Calibri"/>
      <family val="2"/>
      <scheme val="minor"/>
    </font>
    <font>
      <b/>
      <i/>
      <u/>
      <sz val="12"/>
      <color theme="7" tint="-0.249977111117893"/>
      <name val="Calibri"/>
      <family val="2"/>
      <scheme val="minor"/>
    </font>
    <font>
      <b/>
      <sz val="10"/>
      <name val="Bookman Old Style"/>
      <family val="1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00B0F0"/>
      <name val="Bookman Old Style"/>
      <family val="1"/>
    </font>
    <font>
      <b/>
      <sz val="10"/>
      <color theme="7"/>
      <name val="Bookman Old Style"/>
      <family val="1"/>
    </font>
    <font>
      <b/>
      <sz val="10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7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5" fontId="5" fillId="0" borderId="0" xfId="0" applyNumberFormat="1" applyFont="1" applyAlignment="1"/>
    <xf numFmtId="166" fontId="6" fillId="0" borderId="0" xfId="0" applyNumberFormat="1" applyFont="1" applyAlignment="1"/>
    <xf numFmtId="165" fontId="7" fillId="0" borderId="0" xfId="0" applyNumberFormat="1" applyFont="1" applyAlignment="1"/>
    <xf numFmtId="165" fontId="4" fillId="0" borderId="0" xfId="0" applyNumberFormat="1" applyFont="1" applyAlignment="1"/>
    <xf numFmtId="165" fontId="8" fillId="0" borderId="0" xfId="0" applyNumberFormat="1" applyFont="1" applyBorder="1" applyAlignment="1"/>
    <xf numFmtId="165" fontId="9" fillId="0" borderId="0" xfId="0" applyNumberFormat="1" applyFont="1" applyBorder="1" applyAlignment="1"/>
    <xf numFmtId="165" fontId="0" fillId="0" borderId="0" xfId="0" applyNumberFormat="1" applyAlignment="1"/>
    <xf numFmtId="16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 wrapText="1"/>
    </xf>
    <xf numFmtId="166" fontId="10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wrapText="1"/>
    </xf>
    <xf numFmtId="165" fontId="11" fillId="0" borderId="1" xfId="0" applyNumberFormat="1" applyFont="1" applyBorder="1" applyAlignment="1">
      <alignment horizontal="center" wrapText="1"/>
    </xf>
    <xf numFmtId="165" fontId="10" fillId="0" borderId="1" xfId="0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5" fontId="5" fillId="0" borderId="1" xfId="0" applyNumberFormat="1" applyFont="1" applyBorder="1" applyAlignment="1"/>
    <xf numFmtId="166" fontId="12" fillId="0" borderId="1" xfId="0" applyNumberFormat="1" applyFont="1" applyFill="1" applyBorder="1" applyAlignment="1"/>
    <xf numFmtId="165" fontId="13" fillId="0" borderId="1" xfId="1" applyNumberFormat="1" applyFont="1" applyFill="1" applyBorder="1" applyAlignment="1"/>
    <xf numFmtId="165" fontId="14" fillId="0" borderId="2" xfId="1" applyNumberFormat="1" applyFont="1" applyFill="1" applyBorder="1" applyAlignment="1"/>
    <xf numFmtId="165" fontId="9" fillId="0" borderId="1" xfId="0" applyNumberFormat="1" applyFont="1" applyBorder="1" applyAlignment="1"/>
    <xf numFmtId="164" fontId="0" fillId="0" borderId="1" xfId="0" applyNumberFormat="1" applyFill="1" applyBorder="1" applyAlignment="1">
      <alignment horizontal="center"/>
    </xf>
    <xf numFmtId="168" fontId="0" fillId="0" borderId="1" xfId="0" applyNumberFormat="1" applyFill="1" applyBorder="1" applyAlignment="1">
      <alignment horizontal="center"/>
    </xf>
    <xf numFmtId="165" fontId="13" fillId="0" borderId="1" xfId="0" applyNumberFormat="1" applyFont="1" applyFill="1" applyBorder="1" applyAlignment="1"/>
    <xf numFmtId="165" fontId="5" fillId="0" borderId="1" xfId="0" applyNumberFormat="1" applyFont="1" applyFill="1" applyBorder="1" applyAlignment="1"/>
    <xf numFmtId="164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/>
    <xf numFmtId="0" fontId="15" fillId="0" borderId="0" xfId="0" applyFont="1"/>
    <xf numFmtId="0" fontId="2" fillId="0" borderId="0" xfId="0" applyFont="1"/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horizontal="center" wrapText="1"/>
    </xf>
    <xf numFmtId="20" fontId="6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1" fillId="0" borderId="0" xfId="0" applyFont="1"/>
    <xf numFmtId="0" fontId="17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1" xfId="0" applyFill="1" applyBorder="1" applyAlignment="1">
      <alignment horizontal="right"/>
    </xf>
    <xf numFmtId="43" fontId="0" fillId="0" borderId="0" xfId="1" applyFont="1"/>
    <xf numFmtId="43" fontId="22" fillId="0" borderId="0" xfId="0" applyNumberFormat="1" applyFont="1"/>
    <xf numFmtId="0" fontId="0" fillId="2" borderId="2" xfId="0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43" fontId="17" fillId="2" borderId="1" xfId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43" fontId="0" fillId="0" borderId="1" xfId="1" applyFont="1" applyBorder="1"/>
    <xf numFmtId="0" fontId="0" fillId="0" borderId="0" xfId="0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43" fontId="0" fillId="0" borderId="11" xfId="1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164" fontId="2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65" fontId="24" fillId="0" borderId="1" xfId="0" applyNumberFormat="1" applyFont="1" applyFill="1" applyBorder="1" applyAlignment="1">
      <alignment horizontal="center" wrapText="1"/>
    </xf>
    <xf numFmtId="166" fontId="24" fillId="0" borderId="1" xfId="0" applyNumberFormat="1" applyFont="1" applyFill="1" applyBorder="1" applyAlignment="1">
      <alignment horizontal="center"/>
    </xf>
    <xf numFmtId="165" fontId="24" fillId="0" borderId="2" xfId="0" applyNumberFormat="1" applyFont="1" applyFill="1" applyBorder="1" applyAlignment="1">
      <alignment horizontal="center" wrapText="1"/>
    </xf>
    <xf numFmtId="165" fontId="24" fillId="0" borderId="1" xfId="0" applyNumberFormat="1" applyFont="1" applyBorder="1" applyAlignment="1">
      <alignment horizontal="center" wrapText="1"/>
    </xf>
    <xf numFmtId="2" fontId="5" fillId="0" borderId="0" xfId="0" applyNumberFormat="1" applyFont="1" applyAlignment="1"/>
    <xf numFmtId="2" fontId="24" fillId="0" borderId="1" xfId="0" applyNumberFormat="1" applyFont="1" applyFill="1" applyBorder="1" applyAlignment="1">
      <alignment horizontal="center" wrapText="1"/>
    </xf>
    <xf numFmtId="2" fontId="12" fillId="0" borderId="1" xfId="0" applyNumberFormat="1" applyFont="1" applyFill="1" applyBorder="1" applyAlignment="1">
      <alignment horizontal="center" wrapText="1"/>
    </xf>
    <xf numFmtId="2" fontId="5" fillId="0" borderId="0" xfId="0" applyNumberFormat="1" applyFont="1"/>
    <xf numFmtId="166" fontId="6" fillId="0" borderId="0" xfId="0" applyNumberFormat="1" applyFont="1" applyAlignment="1">
      <alignment horizontal="right"/>
    </xf>
    <xf numFmtId="166" fontId="12" fillId="0" borderId="1" xfId="0" applyNumberFormat="1" applyFont="1" applyFill="1" applyBorder="1" applyAlignment="1">
      <alignment horizontal="right"/>
    </xf>
    <xf numFmtId="166" fontId="12" fillId="0" borderId="1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2" fontId="25" fillId="0" borderId="0" xfId="0" applyNumberFormat="1" applyFont="1" applyAlignment="1">
      <alignment horizontal="right"/>
    </xf>
    <xf numFmtId="2" fontId="25" fillId="0" borderId="1" xfId="1" applyNumberFormat="1" applyFont="1" applyFill="1" applyBorder="1" applyAlignment="1">
      <alignment horizontal="right"/>
    </xf>
    <xf numFmtId="2" fontId="25" fillId="0" borderId="1" xfId="0" applyNumberFormat="1" applyFont="1" applyFill="1" applyBorder="1" applyAlignment="1">
      <alignment horizontal="right"/>
    </xf>
    <xf numFmtId="2" fontId="25" fillId="0" borderId="1" xfId="0" applyNumberFormat="1" applyFont="1" applyBorder="1" applyAlignment="1">
      <alignment horizontal="right"/>
    </xf>
    <xf numFmtId="0" fontId="0" fillId="0" borderId="0" xfId="0" applyFill="1" applyAlignment="1">
      <alignment vertical="center"/>
    </xf>
    <xf numFmtId="0" fontId="0" fillId="3" borderId="9" xfId="0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vertical="center"/>
    </xf>
    <xf numFmtId="0" fontId="0" fillId="3" borderId="9" xfId="0" applyFill="1" applyBorder="1" applyAlignment="1">
      <alignment horizontal="right" vertical="center"/>
    </xf>
    <xf numFmtId="2" fontId="25" fillId="3" borderId="10" xfId="0" applyNumberFormat="1" applyFont="1" applyFill="1" applyBorder="1" applyAlignment="1">
      <alignment horizontal="right" vertical="center"/>
    </xf>
    <xf numFmtId="43" fontId="17" fillId="3" borderId="1" xfId="1" applyFont="1" applyFill="1" applyBorder="1" applyAlignment="1">
      <alignment horizontal="right" vertical="center"/>
    </xf>
    <xf numFmtId="43" fontId="17" fillId="3" borderId="1" xfId="1" applyFont="1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0" fontId="0" fillId="0" borderId="1" xfId="0" applyNumberFormat="1" applyBorder="1" applyAlignment="1">
      <alignment horizontal="right"/>
    </xf>
    <xf numFmtId="165" fontId="26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165" fontId="26" fillId="0" borderId="1" xfId="0" applyNumberFormat="1" applyFont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right"/>
    </xf>
    <xf numFmtId="2" fontId="26" fillId="0" borderId="1" xfId="0" applyNumberFormat="1" applyFont="1" applyFill="1" applyBorder="1" applyAlignment="1">
      <alignment horizontal="right" wrapText="1"/>
    </xf>
    <xf numFmtId="2" fontId="26" fillId="0" borderId="1" xfId="0" applyNumberFormat="1" applyFont="1" applyBorder="1" applyAlignment="1"/>
    <xf numFmtId="2" fontId="26" fillId="0" borderId="1" xfId="0" applyNumberFormat="1" applyFont="1" applyFill="1" applyBorder="1" applyAlignment="1"/>
    <xf numFmtId="2" fontId="26" fillId="0" borderId="1" xfId="0" applyNumberFormat="1" applyFont="1" applyBorder="1"/>
    <xf numFmtId="2" fontId="25" fillId="0" borderId="1" xfId="0" applyNumberFormat="1" applyFont="1" applyFill="1" applyBorder="1" applyAlignment="1">
      <alignment horizontal="right" wrapText="1"/>
    </xf>
    <xf numFmtId="2" fontId="17" fillId="3" borderId="1" xfId="0" applyNumberFormat="1" applyFont="1" applyFill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A2D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zoomScaleNormal="100" workbookViewId="0">
      <selection activeCell="D50" sqref="D50"/>
    </sheetView>
  </sheetViews>
  <sheetFormatPr defaultRowHeight="15" x14ac:dyDescent="0.25"/>
  <cols>
    <col min="1" max="1" width="11.42578125" style="1" customWidth="1"/>
    <col min="2" max="2" width="39.7109375" style="2" customWidth="1"/>
    <col min="3" max="3" width="15" style="2" customWidth="1"/>
    <col min="4" max="4" width="16" style="2" customWidth="1"/>
    <col min="5" max="5" width="13.28515625" style="92" customWidth="1"/>
    <col min="6" max="6" width="13.28515625" customWidth="1"/>
    <col min="7" max="7" width="12.140625" style="53" customWidth="1"/>
    <col min="8" max="8" width="10" style="100" customWidth="1"/>
    <col min="9" max="9" width="13.85546875" style="53" customWidth="1"/>
    <col min="10" max="10" width="0" hidden="1" customWidth="1"/>
    <col min="11" max="11" width="10.85546875" style="53" customWidth="1"/>
    <col min="12" max="12" width="12.28515625" style="53" customWidth="1"/>
    <col min="13" max="13" width="10.7109375" customWidth="1"/>
    <col min="14" max="14" width="13.5703125" customWidth="1"/>
    <col min="15" max="15" width="12.85546875" customWidth="1"/>
    <col min="17" max="17" width="12.5703125" customWidth="1"/>
    <col min="18" max="18" width="11.5703125" customWidth="1"/>
  </cols>
  <sheetData>
    <row r="1" spans="1:12" ht="21" x14ac:dyDescent="0.35">
      <c r="D1" s="3" t="s">
        <v>127</v>
      </c>
      <c r="E1" s="89"/>
      <c r="F1" s="4"/>
      <c r="G1" s="93"/>
      <c r="I1" s="96"/>
      <c r="J1" s="7"/>
      <c r="K1" s="98"/>
      <c r="L1" s="99"/>
    </row>
    <row r="2" spans="1:12" x14ac:dyDescent="0.25">
      <c r="E2" s="89"/>
      <c r="F2" s="4"/>
      <c r="G2" s="93"/>
      <c r="I2" s="97"/>
      <c r="J2" s="10"/>
      <c r="K2" s="98"/>
      <c r="L2" s="99"/>
    </row>
    <row r="3" spans="1:12" s="38" customFormat="1" ht="47.25" x14ac:dyDescent="0.25">
      <c r="A3" s="83" t="s">
        <v>0</v>
      </c>
      <c r="B3" s="84" t="s">
        <v>1</v>
      </c>
      <c r="C3" s="84" t="s">
        <v>83</v>
      </c>
      <c r="D3" s="84" t="s">
        <v>2</v>
      </c>
      <c r="E3" s="91" t="s">
        <v>62</v>
      </c>
      <c r="F3" s="85" t="s">
        <v>79</v>
      </c>
      <c r="G3" s="86" t="s">
        <v>3</v>
      </c>
      <c r="H3" s="90" t="s">
        <v>4</v>
      </c>
      <c r="I3" s="87" t="s">
        <v>61</v>
      </c>
      <c r="J3" s="87" t="s">
        <v>55</v>
      </c>
      <c r="K3" s="88" t="s">
        <v>82</v>
      </c>
      <c r="L3" s="88" t="s">
        <v>87</v>
      </c>
    </row>
    <row r="4" spans="1:12" s="38" customFormat="1" x14ac:dyDescent="0.25">
      <c r="A4" s="118">
        <v>41031</v>
      </c>
      <c r="B4" s="120" t="s">
        <v>126</v>
      </c>
      <c r="C4" s="119" t="s">
        <v>86</v>
      </c>
      <c r="D4" s="119" t="s">
        <v>64</v>
      </c>
      <c r="E4" s="122">
        <v>50</v>
      </c>
      <c r="F4" s="113">
        <f>E4*G4</f>
        <v>50</v>
      </c>
      <c r="G4" s="94">
        <v>1</v>
      </c>
      <c r="H4" s="126">
        <v>60</v>
      </c>
      <c r="I4" s="115">
        <f>H4*G4</f>
        <v>60</v>
      </c>
      <c r="J4" s="116"/>
      <c r="K4" s="117">
        <f>H4-E4</f>
        <v>10</v>
      </c>
      <c r="L4" s="114">
        <v>10</v>
      </c>
    </row>
    <row r="5" spans="1:12" x14ac:dyDescent="0.25">
      <c r="A5" s="112">
        <v>41037</v>
      </c>
      <c r="B5" s="54" t="s">
        <v>112</v>
      </c>
      <c r="C5" s="19" t="s">
        <v>84</v>
      </c>
      <c r="D5" s="119" t="s">
        <v>109</v>
      </c>
      <c r="E5" s="123">
        <v>14</v>
      </c>
      <c r="F5" s="113">
        <f t="shared" ref="F5:F31" si="0">E5*G5</f>
        <v>14</v>
      </c>
      <c r="G5" s="94">
        <v>1</v>
      </c>
      <c r="H5" s="101">
        <v>20</v>
      </c>
      <c r="I5" s="115">
        <f t="shared" ref="I5:I31" si="1">H5*G5</f>
        <v>20</v>
      </c>
      <c r="J5" s="23">
        <v>4.8</v>
      </c>
      <c r="K5" s="117">
        <f t="shared" ref="K5:K31" si="2">H5-E5</f>
        <v>6</v>
      </c>
      <c r="L5" s="114">
        <f>L4+K5</f>
        <v>16</v>
      </c>
    </row>
    <row r="6" spans="1:12" x14ac:dyDescent="0.25">
      <c r="A6" s="112">
        <v>41039</v>
      </c>
      <c r="B6" s="54" t="s">
        <v>104</v>
      </c>
      <c r="C6" s="26" t="s">
        <v>108</v>
      </c>
      <c r="D6" s="26" t="s">
        <v>20</v>
      </c>
      <c r="E6" s="123">
        <v>3.5</v>
      </c>
      <c r="F6" s="113">
        <f t="shared" si="0"/>
        <v>3.5</v>
      </c>
      <c r="G6" s="94">
        <v>1</v>
      </c>
      <c r="H6" s="102">
        <v>20</v>
      </c>
      <c r="I6" s="115">
        <f t="shared" si="1"/>
        <v>20</v>
      </c>
      <c r="J6" s="23"/>
      <c r="K6" s="117">
        <f t="shared" si="2"/>
        <v>16.5</v>
      </c>
      <c r="L6" s="114">
        <f t="shared" ref="L6:L31" si="3">L5+K6</f>
        <v>32.5</v>
      </c>
    </row>
    <row r="7" spans="1:12" x14ac:dyDescent="0.25">
      <c r="A7" s="112">
        <v>41039</v>
      </c>
      <c r="B7" s="54" t="s">
        <v>105</v>
      </c>
      <c r="C7" s="26" t="s">
        <v>108</v>
      </c>
      <c r="D7" s="26" t="s">
        <v>20</v>
      </c>
      <c r="E7" s="124">
        <v>4.5999999999999996</v>
      </c>
      <c r="F7" s="113">
        <f t="shared" si="0"/>
        <v>4.5999999999999996</v>
      </c>
      <c r="G7" s="94">
        <v>1</v>
      </c>
      <c r="H7" s="102">
        <v>20</v>
      </c>
      <c r="I7" s="115">
        <f t="shared" si="1"/>
        <v>20</v>
      </c>
      <c r="J7" s="23"/>
      <c r="K7" s="117">
        <f t="shared" si="2"/>
        <v>15.4</v>
      </c>
      <c r="L7" s="114">
        <f t="shared" si="3"/>
        <v>47.9</v>
      </c>
    </row>
    <row r="8" spans="1:12" ht="16.5" customHeight="1" x14ac:dyDescent="0.25">
      <c r="A8" s="112">
        <v>41040</v>
      </c>
      <c r="B8" s="54" t="s">
        <v>104</v>
      </c>
      <c r="C8" s="30" t="s">
        <v>108</v>
      </c>
      <c r="D8" s="30" t="s">
        <v>20</v>
      </c>
      <c r="E8" s="123">
        <v>3.5</v>
      </c>
      <c r="F8" s="113">
        <f t="shared" si="0"/>
        <v>7</v>
      </c>
      <c r="G8" s="94">
        <v>2</v>
      </c>
      <c r="H8" s="102">
        <v>20</v>
      </c>
      <c r="I8" s="115">
        <f t="shared" si="1"/>
        <v>40</v>
      </c>
      <c r="J8" s="23"/>
      <c r="K8" s="117">
        <f t="shared" si="2"/>
        <v>16.5</v>
      </c>
      <c r="L8" s="114">
        <f t="shared" si="3"/>
        <v>64.400000000000006</v>
      </c>
    </row>
    <row r="9" spans="1:12" x14ac:dyDescent="0.25">
      <c r="A9" s="112">
        <v>41040</v>
      </c>
      <c r="B9" s="54" t="s">
        <v>113</v>
      </c>
      <c r="C9" s="30" t="s">
        <v>107</v>
      </c>
      <c r="D9" s="30" t="s">
        <v>109</v>
      </c>
      <c r="E9" s="123">
        <v>35</v>
      </c>
      <c r="F9" s="113">
        <f t="shared" si="0"/>
        <v>35</v>
      </c>
      <c r="G9" s="94">
        <v>1</v>
      </c>
      <c r="H9" s="102">
        <v>50</v>
      </c>
      <c r="I9" s="115">
        <f t="shared" si="1"/>
        <v>50</v>
      </c>
      <c r="J9" s="23"/>
      <c r="K9" s="117">
        <f t="shared" si="2"/>
        <v>15</v>
      </c>
      <c r="L9" s="114">
        <f t="shared" si="3"/>
        <v>79.400000000000006</v>
      </c>
    </row>
    <row r="10" spans="1:12" x14ac:dyDescent="0.25">
      <c r="A10" s="112">
        <v>41040</v>
      </c>
      <c r="B10" s="54" t="s">
        <v>114</v>
      </c>
      <c r="C10" s="30" t="s">
        <v>123</v>
      </c>
      <c r="D10" s="30" t="s">
        <v>20</v>
      </c>
      <c r="E10" s="123">
        <v>3</v>
      </c>
      <c r="F10" s="113">
        <f t="shared" si="0"/>
        <v>3</v>
      </c>
      <c r="G10" s="94">
        <v>1</v>
      </c>
      <c r="H10" s="102">
        <v>25</v>
      </c>
      <c r="I10" s="115">
        <f t="shared" si="1"/>
        <v>25</v>
      </c>
      <c r="J10" s="23"/>
      <c r="K10" s="117">
        <f t="shared" si="2"/>
        <v>22</v>
      </c>
      <c r="L10" s="114">
        <f t="shared" si="3"/>
        <v>101.4</v>
      </c>
    </row>
    <row r="11" spans="1:12" x14ac:dyDescent="0.25">
      <c r="A11" s="112">
        <v>41040</v>
      </c>
      <c r="B11" s="54" t="s">
        <v>115</v>
      </c>
      <c r="C11" s="30" t="s">
        <v>124</v>
      </c>
      <c r="D11" s="30" t="s">
        <v>20</v>
      </c>
      <c r="E11" s="123">
        <v>4.7</v>
      </c>
      <c r="F11" s="113">
        <f t="shared" si="0"/>
        <v>4.7</v>
      </c>
      <c r="G11" s="94">
        <v>1</v>
      </c>
      <c r="H11" s="102">
        <v>12</v>
      </c>
      <c r="I11" s="115">
        <f t="shared" si="1"/>
        <v>12</v>
      </c>
      <c r="J11" s="23"/>
      <c r="K11" s="117">
        <f t="shared" si="2"/>
        <v>7.3</v>
      </c>
      <c r="L11" s="114">
        <f t="shared" si="3"/>
        <v>108.7</v>
      </c>
    </row>
    <row r="12" spans="1:12" x14ac:dyDescent="0.25">
      <c r="A12" s="112">
        <v>41041</v>
      </c>
      <c r="B12" s="54" t="s">
        <v>115</v>
      </c>
      <c r="C12" s="30" t="s">
        <v>124</v>
      </c>
      <c r="D12" s="30" t="s">
        <v>20</v>
      </c>
      <c r="E12" s="123">
        <v>4.7</v>
      </c>
      <c r="F12" s="113">
        <f t="shared" si="0"/>
        <v>4.7</v>
      </c>
      <c r="G12" s="94">
        <v>1</v>
      </c>
      <c r="H12" s="102">
        <v>12</v>
      </c>
      <c r="I12" s="115">
        <f t="shared" si="1"/>
        <v>12</v>
      </c>
      <c r="J12" s="23"/>
      <c r="K12" s="117">
        <f t="shared" si="2"/>
        <v>7.3</v>
      </c>
      <c r="L12" s="114">
        <f t="shared" si="3"/>
        <v>116</v>
      </c>
    </row>
    <row r="13" spans="1:12" x14ac:dyDescent="0.25">
      <c r="A13" s="112">
        <v>41045</v>
      </c>
      <c r="B13" s="54" t="s">
        <v>114</v>
      </c>
      <c r="C13" s="26" t="s">
        <v>123</v>
      </c>
      <c r="D13" s="26" t="s">
        <v>20</v>
      </c>
      <c r="E13" s="124">
        <v>3</v>
      </c>
      <c r="F13" s="113">
        <f t="shared" si="0"/>
        <v>3</v>
      </c>
      <c r="G13" s="94">
        <v>1</v>
      </c>
      <c r="H13" s="102">
        <v>25</v>
      </c>
      <c r="I13" s="115">
        <f t="shared" si="1"/>
        <v>25</v>
      </c>
      <c r="J13" s="23"/>
      <c r="K13" s="117">
        <f t="shared" si="2"/>
        <v>22</v>
      </c>
      <c r="L13" s="114">
        <f t="shared" si="3"/>
        <v>138</v>
      </c>
    </row>
    <row r="14" spans="1:12" x14ac:dyDescent="0.25">
      <c r="A14" s="112">
        <v>41045</v>
      </c>
      <c r="B14" s="54" t="s">
        <v>105</v>
      </c>
      <c r="C14" s="30" t="s">
        <v>108</v>
      </c>
      <c r="D14" s="30" t="s">
        <v>20</v>
      </c>
      <c r="E14" s="123">
        <v>4.5999999999999996</v>
      </c>
      <c r="F14" s="113">
        <f t="shared" si="0"/>
        <v>4.5999999999999996</v>
      </c>
      <c r="G14" s="94">
        <v>1</v>
      </c>
      <c r="H14" s="102">
        <v>20</v>
      </c>
      <c r="I14" s="115">
        <f t="shared" si="1"/>
        <v>20</v>
      </c>
      <c r="J14" s="23"/>
      <c r="K14" s="117">
        <f t="shared" si="2"/>
        <v>15.4</v>
      </c>
      <c r="L14" s="114">
        <f t="shared" si="3"/>
        <v>153.4</v>
      </c>
    </row>
    <row r="15" spans="1:12" x14ac:dyDescent="0.25">
      <c r="A15" s="112">
        <v>41045</v>
      </c>
      <c r="B15" s="54" t="s">
        <v>112</v>
      </c>
      <c r="C15" s="30" t="s">
        <v>84</v>
      </c>
      <c r="D15" s="30" t="s">
        <v>109</v>
      </c>
      <c r="E15" s="123">
        <v>14</v>
      </c>
      <c r="F15" s="113">
        <f t="shared" si="0"/>
        <v>14</v>
      </c>
      <c r="G15" s="94">
        <v>1</v>
      </c>
      <c r="H15" s="102">
        <v>20</v>
      </c>
      <c r="I15" s="115">
        <f t="shared" si="1"/>
        <v>20</v>
      </c>
      <c r="J15" s="23"/>
      <c r="K15" s="117">
        <f t="shared" si="2"/>
        <v>6</v>
      </c>
      <c r="L15" s="114">
        <f t="shared" si="3"/>
        <v>159.4</v>
      </c>
    </row>
    <row r="16" spans="1:12" x14ac:dyDescent="0.25">
      <c r="A16" s="112">
        <v>41046</v>
      </c>
      <c r="B16" s="54" t="s">
        <v>113</v>
      </c>
      <c r="C16" s="30" t="s">
        <v>107</v>
      </c>
      <c r="D16" s="30" t="s">
        <v>109</v>
      </c>
      <c r="E16" s="123">
        <v>35</v>
      </c>
      <c r="F16" s="113">
        <f t="shared" si="0"/>
        <v>35</v>
      </c>
      <c r="G16" s="94">
        <v>1</v>
      </c>
      <c r="H16" s="102">
        <v>50</v>
      </c>
      <c r="I16" s="115">
        <f t="shared" si="1"/>
        <v>50</v>
      </c>
      <c r="J16" s="23"/>
      <c r="K16" s="117">
        <f t="shared" si="2"/>
        <v>15</v>
      </c>
      <c r="L16" s="114">
        <f t="shared" si="3"/>
        <v>174.4</v>
      </c>
    </row>
    <row r="17" spans="1:12" x14ac:dyDescent="0.25">
      <c r="A17" s="112">
        <v>41046</v>
      </c>
      <c r="B17" s="54" t="s">
        <v>116</v>
      </c>
      <c r="C17" s="30" t="s">
        <v>84</v>
      </c>
      <c r="D17" s="30" t="s">
        <v>6</v>
      </c>
      <c r="E17" s="123">
        <v>17.5</v>
      </c>
      <c r="F17" s="113">
        <f t="shared" si="0"/>
        <v>17.5</v>
      </c>
      <c r="G17" s="94">
        <v>1</v>
      </c>
      <c r="H17" s="102">
        <v>25</v>
      </c>
      <c r="I17" s="115">
        <f t="shared" si="1"/>
        <v>25</v>
      </c>
      <c r="J17" s="23"/>
      <c r="K17" s="117">
        <f t="shared" si="2"/>
        <v>7.5</v>
      </c>
      <c r="L17" s="114">
        <f t="shared" si="3"/>
        <v>181.9</v>
      </c>
    </row>
    <row r="18" spans="1:12" x14ac:dyDescent="0.25">
      <c r="A18" s="112">
        <v>41046</v>
      </c>
      <c r="B18" s="54" t="s">
        <v>104</v>
      </c>
      <c r="C18" s="30" t="s">
        <v>108</v>
      </c>
      <c r="D18" s="30" t="s">
        <v>20</v>
      </c>
      <c r="E18" s="123">
        <v>3.5</v>
      </c>
      <c r="F18" s="113">
        <f t="shared" si="0"/>
        <v>3.5</v>
      </c>
      <c r="G18" s="94">
        <v>1</v>
      </c>
      <c r="H18" s="102">
        <v>20</v>
      </c>
      <c r="I18" s="115">
        <f t="shared" si="1"/>
        <v>20</v>
      </c>
      <c r="J18" s="23"/>
      <c r="K18" s="117">
        <f t="shared" si="2"/>
        <v>16.5</v>
      </c>
      <c r="L18" s="114">
        <f t="shared" si="3"/>
        <v>198.4</v>
      </c>
    </row>
    <row r="19" spans="1:12" x14ac:dyDescent="0.25">
      <c r="A19" s="112">
        <v>41046</v>
      </c>
      <c r="B19" s="54" t="s">
        <v>116</v>
      </c>
      <c r="C19" s="31" t="s">
        <v>84</v>
      </c>
      <c r="D19" s="31" t="s">
        <v>6</v>
      </c>
      <c r="E19" s="123">
        <v>17.5</v>
      </c>
      <c r="F19" s="113">
        <f t="shared" si="0"/>
        <v>17.5</v>
      </c>
      <c r="G19" s="95">
        <v>1</v>
      </c>
      <c r="H19" s="102">
        <v>25</v>
      </c>
      <c r="I19" s="115">
        <f t="shared" si="1"/>
        <v>25</v>
      </c>
      <c r="J19" s="23"/>
      <c r="K19" s="117">
        <f t="shared" si="2"/>
        <v>7.5</v>
      </c>
      <c r="L19" s="114">
        <f t="shared" si="3"/>
        <v>205.9</v>
      </c>
    </row>
    <row r="20" spans="1:12" x14ac:dyDescent="0.25">
      <c r="A20" s="112">
        <v>41048</v>
      </c>
      <c r="B20" s="54" t="s">
        <v>117</v>
      </c>
      <c r="C20" s="31" t="s">
        <v>84</v>
      </c>
      <c r="D20" s="31" t="s">
        <v>109</v>
      </c>
      <c r="E20" s="123">
        <v>14</v>
      </c>
      <c r="F20" s="113">
        <f t="shared" si="0"/>
        <v>14</v>
      </c>
      <c r="G20" s="95">
        <v>1</v>
      </c>
      <c r="H20" s="102">
        <v>20</v>
      </c>
      <c r="I20" s="115">
        <f t="shared" si="1"/>
        <v>20</v>
      </c>
      <c r="J20" s="23"/>
      <c r="K20" s="117">
        <f t="shared" si="2"/>
        <v>6</v>
      </c>
      <c r="L20" s="114">
        <f t="shared" si="3"/>
        <v>211.9</v>
      </c>
    </row>
    <row r="21" spans="1:12" x14ac:dyDescent="0.25">
      <c r="A21" s="112">
        <v>41048</v>
      </c>
      <c r="B21" s="54" t="s">
        <v>118</v>
      </c>
      <c r="C21" s="31" t="s">
        <v>84</v>
      </c>
      <c r="D21" s="31" t="s">
        <v>109</v>
      </c>
      <c r="E21" s="123">
        <v>14</v>
      </c>
      <c r="F21" s="113">
        <f t="shared" si="0"/>
        <v>14</v>
      </c>
      <c r="G21" s="95">
        <v>1</v>
      </c>
      <c r="H21" s="102">
        <v>20</v>
      </c>
      <c r="I21" s="115">
        <f t="shared" si="1"/>
        <v>20</v>
      </c>
      <c r="J21" s="23"/>
      <c r="K21" s="117">
        <f t="shared" si="2"/>
        <v>6</v>
      </c>
      <c r="L21" s="114">
        <f t="shared" si="3"/>
        <v>217.9</v>
      </c>
    </row>
    <row r="22" spans="1:12" x14ac:dyDescent="0.25">
      <c r="A22" s="112">
        <v>41057</v>
      </c>
      <c r="B22" s="54" t="s">
        <v>122</v>
      </c>
      <c r="C22" s="31" t="s">
        <v>84</v>
      </c>
      <c r="D22" s="31" t="s">
        <v>6</v>
      </c>
      <c r="E22" s="123">
        <v>11.2</v>
      </c>
      <c r="F22" s="113">
        <f t="shared" si="0"/>
        <v>11.2</v>
      </c>
      <c r="G22" s="95">
        <v>1</v>
      </c>
      <c r="H22" s="102">
        <v>16</v>
      </c>
      <c r="I22" s="115">
        <f t="shared" si="1"/>
        <v>16</v>
      </c>
      <c r="J22" s="23"/>
      <c r="K22" s="117">
        <f t="shared" si="2"/>
        <v>4.8000000000000007</v>
      </c>
      <c r="L22" s="114">
        <f t="shared" si="3"/>
        <v>222.70000000000002</v>
      </c>
    </row>
    <row r="23" spans="1:12" x14ac:dyDescent="0.25">
      <c r="A23" s="112">
        <v>41057</v>
      </c>
      <c r="B23" s="54" t="s">
        <v>119</v>
      </c>
      <c r="C23" s="31" t="s">
        <v>84</v>
      </c>
      <c r="D23" s="31" t="s">
        <v>6</v>
      </c>
      <c r="E23" s="123">
        <v>11.2</v>
      </c>
      <c r="F23" s="113">
        <f t="shared" si="0"/>
        <v>11.2</v>
      </c>
      <c r="G23" s="95">
        <v>1</v>
      </c>
      <c r="H23" s="102">
        <v>16</v>
      </c>
      <c r="I23" s="115">
        <f t="shared" si="1"/>
        <v>16</v>
      </c>
      <c r="J23" s="23"/>
      <c r="K23" s="117">
        <f t="shared" si="2"/>
        <v>4.8000000000000007</v>
      </c>
      <c r="L23" s="114">
        <f t="shared" si="3"/>
        <v>227.50000000000003</v>
      </c>
    </row>
    <row r="24" spans="1:12" x14ac:dyDescent="0.25">
      <c r="A24" s="112">
        <v>41058</v>
      </c>
      <c r="B24" s="54" t="s">
        <v>120</v>
      </c>
      <c r="C24" s="31" t="s">
        <v>84</v>
      </c>
      <c r="D24" s="31" t="s">
        <v>6</v>
      </c>
      <c r="E24" s="125">
        <v>7</v>
      </c>
      <c r="F24" s="113">
        <f t="shared" si="0"/>
        <v>14</v>
      </c>
      <c r="G24" s="121">
        <v>2</v>
      </c>
      <c r="H24" s="103">
        <v>10</v>
      </c>
      <c r="I24" s="115">
        <f t="shared" si="1"/>
        <v>20</v>
      </c>
      <c r="K24" s="117">
        <f t="shared" si="2"/>
        <v>3</v>
      </c>
      <c r="L24" s="114">
        <f t="shared" si="3"/>
        <v>230.50000000000003</v>
      </c>
    </row>
    <row r="25" spans="1:12" x14ac:dyDescent="0.25">
      <c r="A25" s="112">
        <v>41058</v>
      </c>
      <c r="B25" s="54" t="s">
        <v>106</v>
      </c>
      <c r="C25" s="31" t="s">
        <v>137</v>
      </c>
      <c r="D25" s="31" t="s">
        <v>20</v>
      </c>
      <c r="E25" s="125">
        <v>0.31</v>
      </c>
      <c r="F25" s="113">
        <f t="shared" si="0"/>
        <v>0.31</v>
      </c>
      <c r="G25" s="121">
        <v>1</v>
      </c>
      <c r="H25" s="103">
        <v>1</v>
      </c>
      <c r="I25" s="115">
        <f t="shared" si="1"/>
        <v>1</v>
      </c>
      <c r="K25" s="117">
        <f t="shared" si="2"/>
        <v>0.69</v>
      </c>
      <c r="L25" s="114">
        <f t="shared" si="3"/>
        <v>231.19000000000003</v>
      </c>
    </row>
    <row r="26" spans="1:12" x14ac:dyDescent="0.25">
      <c r="A26" s="112">
        <v>41058</v>
      </c>
      <c r="B26" s="54" t="s">
        <v>116</v>
      </c>
      <c r="C26" s="31" t="s">
        <v>84</v>
      </c>
      <c r="D26" s="31" t="s">
        <v>6</v>
      </c>
      <c r="E26" s="125">
        <v>17.5</v>
      </c>
      <c r="F26" s="113">
        <f t="shared" si="0"/>
        <v>17.5</v>
      </c>
      <c r="G26" s="121">
        <v>1</v>
      </c>
      <c r="H26" s="103">
        <v>25</v>
      </c>
      <c r="I26" s="115">
        <f t="shared" si="1"/>
        <v>25</v>
      </c>
      <c r="K26" s="117">
        <f t="shared" si="2"/>
        <v>7.5</v>
      </c>
      <c r="L26" s="114">
        <f t="shared" si="3"/>
        <v>238.69000000000003</v>
      </c>
    </row>
    <row r="27" spans="1:12" x14ac:dyDescent="0.25">
      <c r="A27" s="112">
        <v>41058</v>
      </c>
      <c r="B27" s="54" t="s">
        <v>104</v>
      </c>
      <c r="C27" s="31" t="s">
        <v>108</v>
      </c>
      <c r="D27" s="31" t="s">
        <v>20</v>
      </c>
      <c r="E27" s="125">
        <v>3.5</v>
      </c>
      <c r="F27" s="113">
        <f t="shared" si="0"/>
        <v>3.5</v>
      </c>
      <c r="G27" s="121">
        <v>1</v>
      </c>
      <c r="H27" s="103">
        <v>20</v>
      </c>
      <c r="I27" s="115">
        <f t="shared" si="1"/>
        <v>20</v>
      </c>
      <c r="K27" s="117">
        <f t="shared" si="2"/>
        <v>16.5</v>
      </c>
      <c r="L27" s="114">
        <f t="shared" si="3"/>
        <v>255.19000000000003</v>
      </c>
    </row>
    <row r="28" spans="1:12" x14ac:dyDescent="0.25">
      <c r="A28" s="112">
        <v>41058</v>
      </c>
      <c r="B28" s="54" t="s">
        <v>113</v>
      </c>
      <c r="C28" s="31" t="s">
        <v>107</v>
      </c>
      <c r="D28" s="31" t="s">
        <v>109</v>
      </c>
      <c r="E28" s="125">
        <v>35</v>
      </c>
      <c r="F28" s="113">
        <f t="shared" si="0"/>
        <v>35</v>
      </c>
      <c r="G28" s="121">
        <v>1</v>
      </c>
      <c r="H28" s="103">
        <v>50</v>
      </c>
      <c r="I28" s="115">
        <f t="shared" si="1"/>
        <v>50</v>
      </c>
      <c r="K28" s="117">
        <f t="shared" si="2"/>
        <v>15</v>
      </c>
      <c r="L28" s="114">
        <f t="shared" si="3"/>
        <v>270.19000000000005</v>
      </c>
    </row>
    <row r="29" spans="1:12" x14ac:dyDescent="0.25">
      <c r="A29" s="112">
        <v>41058</v>
      </c>
      <c r="B29" s="54" t="s">
        <v>121</v>
      </c>
      <c r="C29" s="31" t="s">
        <v>125</v>
      </c>
      <c r="D29" s="31" t="s">
        <v>20</v>
      </c>
      <c r="E29" s="125">
        <v>1.28</v>
      </c>
      <c r="F29" s="113">
        <f t="shared" si="0"/>
        <v>1.28</v>
      </c>
      <c r="G29" s="121">
        <v>1</v>
      </c>
      <c r="H29" s="103">
        <v>5</v>
      </c>
      <c r="I29" s="115">
        <f t="shared" si="1"/>
        <v>5</v>
      </c>
      <c r="K29" s="117">
        <f t="shared" si="2"/>
        <v>3.7199999999999998</v>
      </c>
      <c r="L29" s="114">
        <f t="shared" si="3"/>
        <v>273.91000000000008</v>
      </c>
    </row>
    <row r="30" spans="1:12" x14ac:dyDescent="0.25">
      <c r="A30" s="112">
        <v>41059</v>
      </c>
      <c r="B30" s="54" t="s">
        <v>122</v>
      </c>
      <c r="C30" s="31" t="s">
        <v>84</v>
      </c>
      <c r="D30" s="31" t="s">
        <v>6</v>
      </c>
      <c r="E30" s="125">
        <v>11.2</v>
      </c>
      <c r="F30" s="113">
        <f t="shared" si="0"/>
        <v>11.2</v>
      </c>
      <c r="G30" s="121">
        <v>1</v>
      </c>
      <c r="H30" s="103">
        <v>16</v>
      </c>
      <c r="I30" s="115">
        <f t="shared" si="1"/>
        <v>16</v>
      </c>
      <c r="K30" s="117">
        <f t="shared" si="2"/>
        <v>4.8000000000000007</v>
      </c>
      <c r="L30" s="114">
        <f t="shared" si="3"/>
        <v>278.71000000000009</v>
      </c>
    </row>
    <row r="31" spans="1:12" x14ac:dyDescent="0.25">
      <c r="A31" s="112">
        <v>41060</v>
      </c>
      <c r="B31" s="54" t="s">
        <v>114</v>
      </c>
      <c r="C31" s="31" t="s">
        <v>123</v>
      </c>
      <c r="D31" s="31" t="s">
        <v>20</v>
      </c>
      <c r="E31" s="125">
        <v>3</v>
      </c>
      <c r="F31" s="113">
        <f t="shared" si="0"/>
        <v>3</v>
      </c>
      <c r="G31" s="121">
        <v>1</v>
      </c>
      <c r="H31" s="103">
        <v>25</v>
      </c>
      <c r="I31" s="115">
        <f t="shared" si="1"/>
        <v>25</v>
      </c>
      <c r="K31" s="117">
        <f t="shared" si="2"/>
        <v>22</v>
      </c>
      <c r="L31" s="114">
        <f t="shared" si="3"/>
        <v>300.71000000000009</v>
      </c>
    </row>
    <row r="32" spans="1:12" s="104" customFormat="1" ht="18.75" customHeight="1" x14ac:dyDescent="0.25">
      <c r="A32" s="105"/>
      <c r="B32" s="105"/>
      <c r="C32" s="105"/>
      <c r="D32" s="105"/>
      <c r="E32" s="106"/>
      <c r="F32" s="127">
        <f>SUBTOTAL(9,F4:F31)</f>
        <v>357.78999999999996</v>
      </c>
      <c r="G32" s="107"/>
      <c r="H32" s="108"/>
      <c r="I32" s="109">
        <f>SUBTOTAL(9,I4:I31)</f>
        <v>678</v>
      </c>
      <c r="J32" s="110"/>
      <c r="K32" s="109">
        <f>SUBTOTAL(9,K4:K31)</f>
        <v>300.71000000000009</v>
      </c>
      <c r="L32" s="111"/>
    </row>
    <row r="33" spans="1:12" x14ac:dyDescent="0.25">
      <c r="D33" s="37"/>
      <c r="E33" s="89"/>
      <c r="F33" s="4"/>
      <c r="G33" s="93"/>
      <c r="I33" s="97"/>
      <c r="J33" s="10"/>
      <c r="K33" s="98"/>
      <c r="L33" s="99"/>
    </row>
    <row r="34" spans="1:12" x14ac:dyDescent="0.25">
      <c r="D34" s="37"/>
      <c r="E34" s="89"/>
      <c r="F34" s="4"/>
      <c r="G34" s="93"/>
      <c r="I34" s="97"/>
      <c r="J34" s="10"/>
      <c r="K34" s="98"/>
      <c r="L34" s="99"/>
    </row>
    <row r="35" spans="1:12" x14ac:dyDescent="0.25">
      <c r="A35" s="2"/>
      <c r="B35" s="80" t="s">
        <v>91</v>
      </c>
      <c r="C35" s="81"/>
      <c r="D35" s="82"/>
      <c r="E35" s="4"/>
      <c r="F35" s="4"/>
      <c r="G35" s="5"/>
      <c r="H35" s="6"/>
      <c r="I35" s="10"/>
      <c r="J35" s="10"/>
      <c r="K35" s="8"/>
      <c r="L35" s="9"/>
    </row>
    <row r="36" spans="1:12" x14ac:dyDescent="0.25">
      <c r="A36"/>
      <c r="B36" s="74" t="s">
        <v>89</v>
      </c>
      <c r="C36" s="75" t="s">
        <v>110</v>
      </c>
      <c r="D36" s="49" t="s">
        <v>111</v>
      </c>
      <c r="E36"/>
      <c r="G36"/>
      <c r="H36"/>
      <c r="I36"/>
      <c r="K36"/>
      <c r="L36"/>
    </row>
    <row r="37" spans="1:12" x14ac:dyDescent="0.25">
      <c r="A37"/>
      <c r="B37" s="54" t="s">
        <v>128</v>
      </c>
      <c r="C37" s="76">
        <v>105</v>
      </c>
      <c r="D37" s="76">
        <v>150</v>
      </c>
      <c r="E37"/>
      <c r="G37"/>
      <c r="H37"/>
      <c r="I37"/>
      <c r="K37"/>
      <c r="L37"/>
    </row>
    <row r="38" spans="1:12" ht="15.75" customHeight="1" x14ac:dyDescent="0.25">
      <c r="A38"/>
      <c r="B38" s="54" t="s">
        <v>129</v>
      </c>
      <c r="C38" s="76">
        <v>56</v>
      </c>
      <c r="D38" s="76">
        <v>80</v>
      </c>
      <c r="E38"/>
      <c r="G38"/>
      <c r="H38"/>
      <c r="I38"/>
      <c r="K38"/>
      <c r="L38"/>
    </row>
    <row r="39" spans="1:12" x14ac:dyDescent="0.25">
      <c r="A39"/>
      <c r="B39" s="54" t="s">
        <v>130</v>
      </c>
      <c r="C39" s="76">
        <v>0</v>
      </c>
      <c r="D39" s="76">
        <v>0</v>
      </c>
      <c r="E39"/>
      <c r="G39"/>
      <c r="H39"/>
      <c r="I39"/>
      <c r="K39"/>
      <c r="L39"/>
    </row>
    <row r="40" spans="1:12" s="77" customFormat="1" ht="18" customHeight="1" x14ac:dyDescent="0.25">
      <c r="B40" s="73" t="s">
        <v>88</v>
      </c>
      <c r="C40" s="78">
        <f>SUM(C37:C39)</f>
        <v>161</v>
      </c>
      <c r="D40" s="79">
        <f>SUM(D37:D39)</f>
        <v>230</v>
      </c>
    </row>
    <row r="41" spans="1:12" x14ac:dyDescent="0.25">
      <c r="A41"/>
      <c r="B41"/>
      <c r="C41" s="63"/>
      <c r="D41"/>
      <c r="E41"/>
      <c r="G41"/>
      <c r="H41"/>
      <c r="I41"/>
      <c r="K41"/>
      <c r="L41"/>
    </row>
    <row r="42" spans="1:12" x14ac:dyDescent="0.25">
      <c r="A42"/>
      <c r="B42" s="80" t="s">
        <v>20</v>
      </c>
      <c r="C42" s="81"/>
      <c r="D42" s="82"/>
      <c r="E42"/>
      <c r="G42"/>
      <c r="H42"/>
      <c r="I42"/>
      <c r="K42"/>
      <c r="L42"/>
    </row>
    <row r="43" spans="1:12" x14ac:dyDescent="0.25">
      <c r="A43"/>
      <c r="B43" s="74" t="s">
        <v>89</v>
      </c>
      <c r="C43" s="75" t="s">
        <v>94</v>
      </c>
      <c r="D43" s="49" t="s">
        <v>90</v>
      </c>
      <c r="E43"/>
      <c r="G43"/>
      <c r="H43"/>
      <c r="I43"/>
      <c r="K43"/>
      <c r="L43"/>
    </row>
    <row r="44" spans="1:12" x14ac:dyDescent="0.25">
      <c r="A44"/>
      <c r="B44" s="54" t="s">
        <v>131</v>
      </c>
      <c r="C44" s="76">
        <v>27.01</v>
      </c>
      <c r="D44" s="76">
        <v>141</v>
      </c>
      <c r="E44"/>
      <c r="G44"/>
      <c r="H44"/>
      <c r="I44"/>
      <c r="K44"/>
      <c r="L44"/>
    </row>
    <row r="45" spans="1:12" x14ac:dyDescent="0.25">
      <c r="A45"/>
      <c r="B45" s="54" t="s">
        <v>132</v>
      </c>
      <c r="C45" s="76">
        <v>1.28</v>
      </c>
      <c r="D45" s="76">
        <v>5</v>
      </c>
      <c r="E45"/>
      <c r="G45"/>
      <c r="H45"/>
      <c r="I45"/>
      <c r="K45"/>
      <c r="L45"/>
    </row>
    <row r="46" spans="1:12" x14ac:dyDescent="0.25">
      <c r="A46"/>
      <c r="B46" s="54" t="s">
        <v>133</v>
      </c>
      <c r="C46" s="76">
        <v>9</v>
      </c>
      <c r="D46" s="76">
        <v>75</v>
      </c>
      <c r="E46"/>
      <c r="G46"/>
      <c r="H46"/>
      <c r="I46"/>
      <c r="K46"/>
      <c r="L46"/>
    </row>
    <row r="47" spans="1:12" x14ac:dyDescent="0.25">
      <c r="A47"/>
      <c r="B47" s="54" t="s">
        <v>134</v>
      </c>
      <c r="C47" s="76">
        <v>9.4</v>
      </c>
      <c r="D47" s="76">
        <v>24</v>
      </c>
      <c r="E47"/>
      <c r="G47"/>
      <c r="H47"/>
      <c r="I47"/>
      <c r="K47"/>
      <c r="L47"/>
    </row>
    <row r="48" spans="1:12" x14ac:dyDescent="0.25">
      <c r="A48"/>
      <c r="B48" s="73" t="s">
        <v>88</v>
      </c>
      <c r="C48" s="78">
        <f>SUM(C44:C47)</f>
        <v>46.690000000000005</v>
      </c>
      <c r="D48" s="79">
        <f>SUM(D44:D47)</f>
        <v>245</v>
      </c>
      <c r="E48"/>
      <c r="G48"/>
      <c r="H48"/>
      <c r="I48"/>
      <c r="K48"/>
      <c r="L48"/>
    </row>
    <row r="49" spans="1:12" x14ac:dyDescent="0.25">
      <c r="A49"/>
      <c r="B49"/>
      <c r="C49" s="63"/>
      <c r="D49"/>
      <c r="E49"/>
      <c r="G49"/>
      <c r="H49"/>
      <c r="I49"/>
      <c r="K49"/>
      <c r="L49"/>
    </row>
    <row r="50" spans="1:12" x14ac:dyDescent="0.25">
      <c r="A50"/>
      <c r="B50" s="80" t="s">
        <v>6</v>
      </c>
      <c r="C50" s="81"/>
      <c r="D50" s="82"/>
      <c r="E50"/>
      <c r="G50"/>
      <c r="H50"/>
      <c r="I50"/>
      <c r="K50"/>
      <c r="L50"/>
    </row>
    <row r="51" spans="1:12" x14ac:dyDescent="0.25">
      <c r="A51"/>
      <c r="B51" s="74" t="s">
        <v>89</v>
      </c>
      <c r="C51" s="75" t="s">
        <v>94</v>
      </c>
      <c r="D51" s="49" t="s">
        <v>90</v>
      </c>
      <c r="E51"/>
      <c r="G51"/>
      <c r="H51"/>
      <c r="I51"/>
      <c r="K51"/>
      <c r="L51"/>
    </row>
    <row r="52" spans="1:12" x14ac:dyDescent="0.25">
      <c r="A52"/>
      <c r="B52" s="54" t="s">
        <v>135</v>
      </c>
      <c r="C52" s="76">
        <v>100.1</v>
      </c>
      <c r="D52" s="76">
        <v>143</v>
      </c>
      <c r="E52"/>
      <c r="G52"/>
      <c r="H52"/>
      <c r="I52"/>
      <c r="K52"/>
      <c r="L52"/>
    </row>
    <row r="53" spans="1:12" x14ac:dyDescent="0.25">
      <c r="A53"/>
      <c r="B53" s="73" t="s">
        <v>88</v>
      </c>
      <c r="C53" s="78">
        <f>SUM(C52:C52)</f>
        <v>100.1</v>
      </c>
      <c r="D53" s="79">
        <f>SUM(D52:D52)</f>
        <v>143</v>
      </c>
      <c r="E53"/>
      <c r="G53"/>
      <c r="H53"/>
      <c r="I53"/>
      <c r="K53"/>
      <c r="L53"/>
    </row>
    <row r="54" spans="1:12" x14ac:dyDescent="0.25">
      <c r="A54"/>
      <c r="B54"/>
      <c r="C54"/>
      <c r="D54"/>
      <c r="E54"/>
      <c r="G54"/>
      <c r="H54"/>
      <c r="I54"/>
      <c r="K54"/>
      <c r="L54"/>
    </row>
    <row r="55" spans="1:12" x14ac:dyDescent="0.25">
      <c r="A55"/>
      <c r="B55" s="80" t="s">
        <v>99</v>
      </c>
      <c r="C55" s="81"/>
      <c r="D55" s="82"/>
      <c r="E55"/>
      <c r="G55"/>
      <c r="H55"/>
      <c r="I55"/>
      <c r="K55"/>
      <c r="L55"/>
    </row>
    <row r="56" spans="1:12" x14ac:dyDescent="0.25">
      <c r="A56"/>
      <c r="B56" s="74" t="s">
        <v>89</v>
      </c>
      <c r="C56" s="75" t="s">
        <v>94</v>
      </c>
      <c r="D56" s="49" t="s">
        <v>90</v>
      </c>
      <c r="E56"/>
      <c r="G56"/>
      <c r="H56"/>
      <c r="I56"/>
      <c r="K56"/>
      <c r="L56"/>
    </row>
    <row r="57" spans="1:12" x14ac:dyDescent="0.25">
      <c r="A57"/>
      <c r="B57" s="54" t="s">
        <v>136</v>
      </c>
      <c r="C57" s="76">
        <v>50</v>
      </c>
      <c r="D57" s="76">
        <v>60</v>
      </c>
      <c r="E57"/>
      <c r="G57"/>
      <c r="H57"/>
      <c r="I57"/>
      <c r="K57"/>
      <c r="L57"/>
    </row>
    <row r="58" spans="1:12" x14ac:dyDescent="0.25">
      <c r="A58"/>
      <c r="B58" s="73" t="s">
        <v>88</v>
      </c>
      <c r="C58" s="78">
        <f>SUM(C57:C57)</f>
        <v>50</v>
      </c>
      <c r="D58" s="79">
        <f>SUM(D57:D57)</f>
        <v>60</v>
      </c>
      <c r="E58"/>
      <c r="G58"/>
      <c r="H58"/>
      <c r="I58"/>
      <c r="K58"/>
      <c r="L58"/>
    </row>
    <row r="59" spans="1:12" x14ac:dyDescent="0.25">
      <c r="A59"/>
      <c r="B59"/>
      <c r="C59"/>
      <c r="D59"/>
      <c r="E59"/>
      <c r="G59"/>
      <c r="H59"/>
      <c r="I59"/>
      <c r="K59"/>
      <c r="L59"/>
    </row>
  </sheetData>
  <autoFilter ref="A3:L31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opLeftCell="A4" workbookViewId="0">
      <selection activeCell="K26" sqref="K26"/>
    </sheetView>
  </sheetViews>
  <sheetFormatPr defaultRowHeight="15" x14ac:dyDescent="0.25"/>
  <cols>
    <col min="1" max="1" width="13.5703125" customWidth="1"/>
    <col min="2" max="2" width="42.42578125" customWidth="1"/>
    <col min="3" max="3" width="18" customWidth="1"/>
    <col min="4" max="4" width="16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0.28515625" customWidth="1"/>
    <col min="13" max="13" width="10.7109375" customWidth="1"/>
    <col min="14" max="14" width="13.5703125" customWidth="1"/>
    <col min="15" max="15" width="12.85546875" customWidth="1"/>
    <col min="17" max="17" width="12.5703125" customWidth="1"/>
    <col min="18" max="18" width="11.5703125" customWidth="1"/>
  </cols>
  <sheetData>
    <row r="1" spans="1:12" ht="21" x14ac:dyDescent="0.35">
      <c r="A1" s="1"/>
      <c r="B1" s="2"/>
      <c r="C1" s="2"/>
      <c r="D1" s="3" t="s">
        <v>24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0"/>
      <c r="J2" s="10"/>
      <c r="K2" s="8"/>
      <c r="L2" s="9"/>
    </row>
    <row r="3" spans="1:12" ht="63" x14ac:dyDescent="0.25">
      <c r="A3" s="11" t="s">
        <v>0</v>
      </c>
      <c r="B3" s="12" t="s">
        <v>1</v>
      </c>
      <c r="C3" s="12" t="s">
        <v>83</v>
      </c>
      <c r="D3" s="12" t="s">
        <v>2</v>
      </c>
      <c r="E3" s="13" t="s">
        <v>62</v>
      </c>
      <c r="F3" s="13" t="s">
        <v>79</v>
      </c>
      <c r="G3" s="14" t="s">
        <v>3</v>
      </c>
      <c r="H3" s="13" t="s">
        <v>4</v>
      </c>
      <c r="I3" s="15" t="s">
        <v>61</v>
      </c>
      <c r="J3" s="15" t="s">
        <v>55</v>
      </c>
      <c r="K3" s="16" t="s">
        <v>82</v>
      </c>
      <c r="L3" s="17" t="s">
        <v>87</v>
      </c>
    </row>
    <row r="4" spans="1:12" x14ac:dyDescent="0.25">
      <c r="A4" s="18">
        <v>40947</v>
      </c>
      <c r="B4" s="19" t="s">
        <v>5</v>
      </c>
      <c r="C4" s="19" t="s">
        <v>84</v>
      </c>
      <c r="D4" s="19" t="s">
        <v>6</v>
      </c>
      <c r="E4" s="20">
        <v>11.2</v>
      </c>
      <c r="F4" s="20">
        <f>E4*G4</f>
        <v>22.4</v>
      </c>
      <c r="G4" s="21">
        <v>2</v>
      </c>
      <c r="H4" s="22">
        <v>16</v>
      </c>
      <c r="I4" s="23">
        <f>H4*G4</f>
        <v>32</v>
      </c>
      <c r="J4" s="23">
        <v>4.8</v>
      </c>
      <c r="K4" s="20">
        <f>I4-F4</f>
        <v>9.6000000000000014</v>
      </c>
      <c r="L4" s="24">
        <v>9.6</v>
      </c>
    </row>
    <row r="5" spans="1:12" x14ac:dyDescent="0.25">
      <c r="A5" s="25">
        <v>40947</v>
      </c>
      <c r="B5" s="26" t="s">
        <v>7</v>
      </c>
      <c r="C5" s="26" t="s">
        <v>84</v>
      </c>
      <c r="D5" s="26" t="s">
        <v>6</v>
      </c>
      <c r="E5" s="20">
        <v>11.2</v>
      </c>
      <c r="F5" s="20">
        <f t="shared" ref="F5:F22" si="0">E5*G5</f>
        <v>22.4</v>
      </c>
      <c r="G5" s="21">
        <v>2</v>
      </c>
      <c r="H5" s="27">
        <v>16</v>
      </c>
      <c r="I5" s="23">
        <f t="shared" ref="I5:I22" si="1">H5*G5</f>
        <v>32</v>
      </c>
      <c r="J5" s="23">
        <v>4.8</v>
      </c>
      <c r="K5" s="20">
        <f t="shared" ref="K5:K22" si="2">I5-F5</f>
        <v>9.6000000000000014</v>
      </c>
      <c r="L5" s="24">
        <f t="shared" ref="L5:L22" si="3">L4+K5</f>
        <v>19.200000000000003</v>
      </c>
    </row>
    <row r="6" spans="1:12" x14ac:dyDescent="0.25">
      <c r="A6" s="25">
        <v>40947</v>
      </c>
      <c r="B6" s="26" t="s">
        <v>8</v>
      </c>
      <c r="C6" s="26" t="s">
        <v>84</v>
      </c>
      <c r="D6" s="26" t="s">
        <v>6</v>
      </c>
      <c r="E6" s="28">
        <v>17.5</v>
      </c>
      <c r="F6" s="20">
        <f t="shared" si="0"/>
        <v>35</v>
      </c>
      <c r="G6" s="21">
        <v>2</v>
      </c>
      <c r="H6" s="27">
        <v>25</v>
      </c>
      <c r="I6" s="23">
        <f t="shared" si="1"/>
        <v>50</v>
      </c>
      <c r="J6" s="23">
        <v>7.5</v>
      </c>
      <c r="K6" s="20">
        <f t="shared" si="2"/>
        <v>15</v>
      </c>
      <c r="L6" s="24">
        <f t="shared" si="3"/>
        <v>34.200000000000003</v>
      </c>
    </row>
    <row r="7" spans="1:12" ht="16.5" customHeight="1" x14ac:dyDescent="0.25">
      <c r="A7" s="29">
        <v>40948</v>
      </c>
      <c r="B7" s="30" t="s">
        <v>9</v>
      </c>
      <c r="C7" s="30" t="s">
        <v>85</v>
      </c>
      <c r="D7" s="30" t="s">
        <v>10</v>
      </c>
      <c r="E7" s="20">
        <v>35</v>
      </c>
      <c r="F7" s="20">
        <f t="shared" si="0"/>
        <v>35</v>
      </c>
      <c r="G7" s="21">
        <v>1</v>
      </c>
      <c r="H7" s="27">
        <v>50</v>
      </c>
      <c r="I7" s="23">
        <f t="shared" si="1"/>
        <v>50</v>
      </c>
      <c r="J7" s="23">
        <v>15</v>
      </c>
      <c r="K7" s="20">
        <f t="shared" si="2"/>
        <v>15</v>
      </c>
      <c r="L7" s="24">
        <f t="shared" si="3"/>
        <v>49.2</v>
      </c>
    </row>
    <row r="8" spans="1:12" x14ac:dyDescent="0.25">
      <c r="A8" s="1">
        <v>40950</v>
      </c>
      <c r="B8" s="30" t="s">
        <v>9</v>
      </c>
      <c r="C8" s="30" t="s">
        <v>85</v>
      </c>
      <c r="D8" s="30" t="s">
        <v>10</v>
      </c>
      <c r="E8" s="20">
        <v>35</v>
      </c>
      <c r="F8" s="20">
        <f t="shared" si="0"/>
        <v>105</v>
      </c>
      <c r="G8" s="21">
        <v>3</v>
      </c>
      <c r="H8" s="27">
        <v>50</v>
      </c>
      <c r="I8" s="23">
        <f t="shared" si="1"/>
        <v>150</v>
      </c>
      <c r="J8" s="23">
        <v>15</v>
      </c>
      <c r="K8" s="20">
        <f t="shared" si="2"/>
        <v>45</v>
      </c>
      <c r="L8" s="24">
        <f t="shared" si="3"/>
        <v>94.2</v>
      </c>
    </row>
    <row r="9" spans="1:12" x14ac:dyDescent="0.25">
      <c r="A9" s="36" t="s">
        <v>11</v>
      </c>
      <c r="B9" s="30" t="s">
        <v>12</v>
      </c>
      <c r="C9" s="30" t="s">
        <v>92</v>
      </c>
      <c r="D9" s="30" t="s">
        <v>10</v>
      </c>
      <c r="E9" s="20">
        <v>14</v>
      </c>
      <c r="F9" s="20">
        <f t="shared" si="0"/>
        <v>14</v>
      </c>
      <c r="G9" s="21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100.2</v>
      </c>
    </row>
    <row r="10" spans="1:12" x14ac:dyDescent="0.25">
      <c r="A10" s="36" t="s">
        <v>11</v>
      </c>
      <c r="B10" s="30" t="s">
        <v>59</v>
      </c>
      <c r="C10" s="30" t="s">
        <v>92</v>
      </c>
      <c r="D10" s="30" t="s">
        <v>10</v>
      </c>
      <c r="E10" s="20">
        <v>14</v>
      </c>
      <c r="F10" s="20">
        <f t="shared" si="0"/>
        <v>14</v>
      </c>
      <c r="G10" s="21">
        <v>1</v>
      </c>
      <c r="H10" s="27">
        <v>20</v>
      </c>
      <c r="I10" s="23">
        <f t="shared" si="1"/>
        <v>20</v>
      </c>
      <c r="J10" s="23">
        <v>6</v>
      </c>
      <c r="K10" s="20">
        <f t="shared" si="2"/>
        <v>6</v>
      </c>
      <c r="L10" s="24">
        <f t="shared" si="3"/>
        <v>106.2</v>
      </c>
    </row>
    <row r="11" spans="1:12" x14ac:dyDescent="0.25">
      <c r="A11" s="36" t="s">
        <v>11</v>
      </c>
      <c r="B11" s="30" t="s">
        <v>13</v>
      </c>
      <c r="C11" s="30" t="s">
        <v>84</v>
      </c>
      <c r="D11" s="30" t="s">
        <v>10</v>
      </c>
      <c r="E11" s="20">
        <v>14</v>
      </c>
      <c r="F11" s="20">
        <f t="shared" si="0"/>
        <v>14</v>
      </c>
      <c r="G11" s="21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112.2</v>
      </c>
    </row>
    <row r="12" spans="1:12" x14ac:dyDescent="0.25">
      <c r="A12" s="35" t="s">
        <v>14</v>
      </c>
      <c r="B12" s="26" t="s">
        <v>15</v>
      </c>
      <c r="C12" s="26" t="s">
        <v>84</v>
      </c>
      <c r="D12" s="26" t="s">
        <v>6</v>
      </c>
      <c r="E12" s="28">
        <v>7</v>
      </c>
      <c r="F12" s="20">
        <f t="shared" si="0"/>
        <v>21</v>
      </c>
      <c r="G12" s="21">
        <v>3</v>
      </c>
      <c r="H12" s="27">
        <v>10</v>
      </c>
      <c r="I12" s="23">
        <f t="shared" si="1"/>
        <v>30</v>
      </c>
      <c r="J12" s="23">
        <v>3</v>
      </c>
      <c r="K12" s="20">
        <f t="shared" si="2"/>
        <v>9</v>
      </c>
      <c r="L12" s="24">
        <f t="shared" si="3"/>
        <v>121.2</v>
      </c>
    </row>
    <row r="13" spans="1:12" x14ac:dyDescent="0.25">
      <c r="A13" s="36" t="s">
        <v>14</v>
      </c>
      <c r="B13" s="30" t="s">
        <v>9</v>
      </c>
      <c r="C13" s="30" t="s">
        <v>85</v>
      </c>
      <c r="D13" s="30" t="s">
        <v>10</v>
      </c>
      <c r="E13" s="20">
        <v>35</v>
      </c>
      <c r="F13" s="20">
        <f t="shared" si="0"/>
        <v>35</v>
      </c>
      <c r="G13" s="21">
        <v>1</v>
      </c>
      <c r="H13" s="27">
        <v>50</v>
      </c>
      <c r="I13" s="23">
        <f t="shared" si="1"/>
        <v>50</v>
      </c>
      <c r="J13" s="23">
        <v>15</v>
      </c>
      <c r="K13" s="20">
        <f t="shared" si="2"/>
        <v>15</v>
      </c>
      <c r="L13" s="24">
        <f t="shared" si="3"/>
        <v>136.19999999999999</v>
      </c>
    </row>
    <row r="14" spans="1:12" x14ac:dyDescent="0.25">
      <c r="A14" s="36" t="s">
        <v>63</v>
      </c>
      <c r="B14" s="30" t="s">
        <v>43</v>
      </c>
      <c r="C14" s="30" t="s">
        <v>86</v>
      </c>
      <c r="D14" s="30" t="s">
        <v>64</v>
      </c>
      <c r="E14" s="20">
        <v>40</v>
      </c>
      <c r="F14" s="20">
        <f t="shared" si="0"/>
        <v>80</v>
      </c>
      <c r="G14" s="21">
        <v>2</v>
      </c>
      <c r="H14" s="27">
        <v>50</v>
      </c>
      <c r="I14" s="23">
        <f t="shared" si="1"/>
        <v>100</v>
      </c>
      <c r="J14" s="23">
        <v>10</v>
      </c>
      <c r="K14" s="20">
        <f t="shared" si="2"/>
        <v>20</v>
      </c>
      <c r="L14" s="24">
        <f t="shared" si="3"/>
        <v>156.19999999999999</v>
      </c>
    </row>
    <row r="15" spans="1:12" x14ac:dyDescent="0.25">
      <c r="A15" s="36" t="s">
        <v>16</v>
      </c>
      <c r="B15" s="30" t="s">
        <v>15</v>
      </c>
      <c r="C15" s="30" t="s">
        <v>84</v>
      </c>
      <c r="D15" s="30" t="s">
        <v>6</v>
      </c>
      <c r="E15" s="20">
        <v>7</v>
      </c>
      <c r="F15" s="20">
        <f t="shared" si="0"/>
        <v>7</v>
      </c>
      <c r="G15" s="21">
        <v>1</v>
      </c>
      <c r="H15" s="27">
        <v>10</v>
      </c>
      <c r="I15" s="23">
        <f t="shared" si="1"/>
        <v>10</v>
      </c>
      <c r="J15" s="23">
        <v>3</v>
      </c>
      <c r="K15" s="20">
        <f t="shared" si="2"/>
        <v>3</v>
      </c>
      <c r="L15" s="24">
        <f t="shared" si="3"/>
        <v>159.19999999999999</v>
      </c>
    </row>
    <row r="16" spans="1:12" x14ac:dyDescent="0.25">
      <c r="A16" s="36" t="s">
        <v>17</v>
      </c>
      <c r="B16" s="30" t="s">
        <v>9</v>
      </c>
      <c r="C16" s="30" t="s">
        <v>85</v>
      </c>
      <c r="D16" s="30" t="s">
        <v>10</v>
      </c>
      <c r="E16" s="20">
        <v>35</v>
      </c>
      <c r="F16" s="20">
        <f t="shared" si="0"/>
        <v>35</v>
      </c>
      <c r="G16" s="21">
        <v>1</v>
      </c>
      <c r="H16" s="27">
        <v>50</v>
      </c>
      <c r="I16" s="23">
        <f t="shared" si="1"/>
        <v>50</v>
      </c>
      <c r="J16" s="23">
        <v>15</v>
      </c>
      <c r="K16" s="20">
        <f t="shared" si="2"/>
        <v>15</v>
      </c>
      <c r="L16" s="24">
        <f t="shared" si="3"/>
        <v>174.2</v>
      </c>
    </row>
    <row r="17" spans="1:12" x14ac:dyDescent="0.25">
      <c r="A17" s="36" t="s">
        <v>17</v>
      </c>
      <c r="B17" s="30" t="s">
        <v>18</v>
      </c>
      <c r="C17" s="30" t="s">
        <v>84</v>
      </c>
      <c r="D17" s="30" t="s">
        <v>10</v>
      </c>
      <c r="E17" s="20">
        <v>14</v>
      </c>
      <c r="F17" s="20">
        <f t="shared" si="0"/>
        <v>14</v>
      </c>
      <c r="G17" s="21">
        <v>1</v>
      </c>
      <c r="H17" s="27">
        <v>20</v>
      </c>
      <c r="I17" s="23">
        <f t="shared" si="1"/>
        <v>20</v>
      </c>
      <c r="J17" s="23">
        <v>6</v>
      </c>
      <c r="K17" s="20">
        <f t="shared" si="2"/>
        <v>6</v>
      </c>
      <c r="L17" s="24">
        <f t="shared" si="3"/>
        <v>180.2</v>
      </c>
    </row>
    <row r="18" spans="1:12" x14ac:dyDescent="0.25">
      <c r="A18" s="36" t="s">
        <v>17</v>
      </c>
      <c r="B18" s="31" t="s">
        <v>19</v>
      </c>
      <c r="C18" s="31" t="s">
        <v>19</v>
      </c>
      <c r="D18" s="31" t="s">
        <v>20</v>
      </c>
      <c r="E18" s="20">
        <v>0.31</v>
      </c>
      <c r="F18" s="20">
        <f t="shared" si="0"/>
        <v>0.31</v>
      </c>
      <c r="G18" s="32">
        <v>1</v>
      </c>
      <c r="H18" s="27">
        <v>1</v>
      </c>
      <c r="I18" s="23">
        <f t="shared" si="1"/>
        <v>1</v>
      </c>
      <c r="J18" s="23">
        <v>0.69</v>
      </c>
      <c r="K18" s="20">
        <f t="shared" si="2"/>
        <v>0.69</v>
      </c>
      <c r="L18" s="24">
        <f t="shared" si="3"/>
        <v>180.89</v>
      </c>
    </row>
    <row r="19" spans="1:12" x14ac:dyDescent="0.25">
      <c r="A19" s="36" t="s">
        <v>21</v>
      </c>
      <c r="B19" s="31" t="s">
        <v>5</v>
      </c>
      <c r="C19" s="31" t="s">
        <v>84</v>
      </c>
      <c r="D19" s="31" t="s">
        <v>6</v>
      </c>
      <c r="E19" s="20">
        <v>11.2</v>
      </c>
      <c r="F19" s="20">
        <f t="shared" si="0"/>
        <v>11.2</v>
      </c>
      <c r="G19" s="32">
        <v>1</v>
      </c>
      <c r="H19" s="27">
        <v>16</v>
      </c>
      <c r="I19" s="23">
        <f t="shared" si="1"/>
        <v>16</v>
      </c>
      <c r="J19" s="23">
        <v>4.8</v>
      </c>
      <c r="K19" s="20">
        <f t="shared" si="2"/>
        <v>4.8000000000000007</v>
      </c>
      <c r="L19" s="24">
        <f t="shared" si="3"/>
        <v>185.69</v>
      </c>
    </row>
    <row r="20" spans="1:12" x14ac:dyDescent="0.25">
      <c r="A20" s="36" t="s">
        <v>21</v>
      </c>
      <c r="B20" s="31" t="s">
        <v>22</v>
      </c>
      <c r="C20" s="31" t="s">
        <v>84</v>
      </c>
      <c r="D20" s="31" t="s">
        <v>10</v>
      </c>
      <c r="E20" s="20">
        <v>14</v>
      </c>
      <c r="F20" s="20">
        <f t="shared" si="0"/>
        <v>14</v>
      </c>
      <c r="G20" s="32">
        <v>1</v>
      </c>
      <c r="H20" s="27">
        <v>20</v>
      </c>
      <c r="I20" s="23">
        <f t="shared" si="1"/>
        <v>20</v>
      </c>
      <c r="J20" s="23">
        <v>6</v>
      </c>
      <c r="K20" s="20">
        <f t="shared" si="2"/>
        <v>6</v>
      </c>
      <c r="L20" s="24">
        <f t="shared" si="3"/>
        <v>191.69</v>
      </c>
    </row>
    <row r="21" spans="1:12" x14ac:dyDescent="0.25">
      <c r="A21" s="36" t="s">
        <v>65</v>
      </c>
      <c r="B21" s="31" t="s">
        <v>43</v>
      </c>
      <c r="C21" s="31" t="s">
        <v>86</v>
      </c>
      <c r="D21" s="31" t="s">
        <v>64</v>
      </c>
      <c r="E21" s="20">
        <v>40</v>
      </c>
      <c r="F21" s="20">
        <f t="shared" si="0"/>
        <v>80</v>
      </c>
      <c r="G21" s="32">
        <v>2</v>
      </c>
      <c r="H21" s="27">
        <v>50</v>
      </c>
      <c r="I21" s="23">
        <f t="shared" si="1"/>
        <v>100</v>
      </c>
      <c r="J21" s="23">
        <v>10</v>
      </c>
      <c r="K21" s="20">
        <f t="shared" si="2"/>
        <v>20</v>
      </c>
      <c r="L21" s="24">
        <f t="shared" si="3"/>
        <v>211.69</v>
      </c>
    </row>
    <row r="22" spans="1:12" x14ac:dyDescent="0.25">
      <c r="A22" s="36" t="s">
        <v>23</v>
      </c>
      <c r="B22" s="31" t="s">
        <v>7</v>
      </c>
      <c r="C22" s="31" t="s">
        <v>84</v>
      </c>
      <c r="D22" s="31" t="s">
        <v>6</v>
      </c>
      <c r="E22" s="20">
        <v>11.2</v>
      </c>
      <c r="F22" s="20">
        <f t="shared" si="0"/>
        <v>11.2</v>
      </c>
      <c r="G22" s="32">
        <v>1</v>
      </c>
      <c r="H22" s="27">
        <v>16</v>
      </c>
      <c r="I22" s="23">
        <f t="shared" si="1"/>
        <v>16</v>
      </c>
      <c r="J22" s="23">
        <v>4.8</v>
      </c>
      <c r="K22" s="20">
        <f t="shared" si="2"/>
        <v>4.8000000000000007</v>
      </c>
      <c r="L22" s="24">
        <f t="shared" si="3"/>
        <v>216.49</v>
      </c>
    </row>
    <row r="23" spans="1:12" s="72" customFormat="1" ht="18.75" customHeight="1" x14ac:dyDescent="0.25">
      <c r="A23" s="65"/>
      <c r="B23" s="66" t="s">
        <v>88</v>
      </c>
      <c r="C23" s="67"/>
      <c r="D23" s="67"/>
      <c r="E23" s="68"/>
      <c r="F23" s="69">
        <f>SUBTOTAL(9,F4:F22)</f>
        <v>570.51</v>
      </c>
      <c r="G23" s="70"/>
      <c r="H23" s="71"/>
      <c r="I23" s="69">
        <f>SUBTOTAL(9,I4:I22)</f>
        <v>787</v>
      </c>
      <c r="J23" s="69">
        <f>SUBTOTAL(9,J4:J22)</f>
        <v>143.38999999999999</v>
      </c>
      <c r="K23" s="69">
        <f>SUBTOTAL(9,K4:K22)</f>
        <v>216.49</v>
      </c>
      <c r="L23" s="70"/>
    </row>
    <row r="24" spans="1:12" x14ac:dyDescent="0.25">
      <c r="A24" s="2"/>
      <c r="B24" s="2"/>
      <c r="C24" s="2"/>
      <c r="D24" s="37"/>
      <c r="E24" s="4"/>
      <c r="F24" s="4"/>
      <c r="G24" s="5"/>
      <c r="H24" s="6"/>
      <c r="I24" s="10"/>
      <c r="J24" s="10"/>
      <c r="K24" s="8"/>
      <c r="L24" s="9"/>
    </row>
    <row r="25" spans="1:12" x14ac:dyDescent="0.25">
      <c r="A25" s="2"/>
      <c r="B25" s="2"/>
      <c r="C25" s="2"/>
      <c r="D25" s="37"/>
      <c r="E25" s="4"/>
      <c r="F25" s="4"/>
      <c r="G25" s="5"/>
      <c r="H25" s="6"/>
      <c r="I25" s="10"/>
      <c r="J25" s="10"/>
      <c r="K25" s="8"/>
      <c r="L25" s="9"/>
    </row>
    <row r="26" spans="1:12" ht="45" x14ac:dyDescent="0.25">
      <c r="B26" s="49" t="s">
        <v>2</v>
      </c>
      <c r="C26" s="49"/>
      <c r="D26" s="49" t="s">
        <v>66</v>
      </c>
      <c r="E26" s="50" t="s">
        <v>67</v>
      </c>
      <c r="F26" s="50"/>
      <c r="G26" s="50" t="s">
        <v>68</v>
      </c>
      <c r="H26" s="51"/>
      <c r="I26" s="64"/>
      <c r="J26" s="53"/>
    </row>
    <row r="27" spans="1:12" ht="15.75" x14ac:dyDescent="0.25">
      <c r="B27" s="54" t="s">
        <v>10</v>
      </c>
      <c r="C27" s="54"/>
      <c r="D27" s="55" t="s">
        <v>80</v>
      </c>
      <c r="E27" s="55" t="s">
        <v>75</v>
      </c>
      <c r="F27" s="55"/>
      <c r="G27" s="56" t="s">
        <v>81</v>
      </c>
      <c r="H27" s="57"/>
      <c r="I27" s="52"/>
      <c r="J27" s="53"/>
    </row>
    <row r="28" spans="1:12" ht="15.75" x14ac:dyDescent="0.25">
      <c r="B28" s="54" t="s">
        <v>6</v>
      </c>
      <c r="C28" s="54"/>
      <c r="D28" s="55" t="s">
        <v>76</v>
      </c>
      <c r="E28" s="55" t="s">
        <v>77</v>
      </c>
      <c r="F28" s="55"/>
      <c r="G28" s="56" t="s">
        <v>78</v>
      </c>
      <c r="H28" s="57"/>
      <c r="I28" s="52"/>
      <c r="J28" s="53"/>
    </row>
    <row r="29" spans="1:12" ht="39.75" x14ac:dyDescent="0.25">
      <c r="B29" s="58" t="s">
        <v>64</v>
      </c>
      <c r="C29" s="58"/>
      <c r="D29" s="59" t="s">
        <v>69</v>
      </c>
      <c r="E29" s="55" t="s">
        <v>70</v>
      </c>
      <c r="F29" s="55"/>
      <c r="G29" s="60" t="s">
        <v>71</v>
      </c>
      <c r="H29" s="61"/>
      <c r="I29" s="64"/>
      <c r="J29" s="53"/>
    </row>
    <row r="30" spans="1:12" ht="15.75" x14ac:dyDescent="0.25">
      <c r="B30" s="58" t="s">
        <v>20</v>
      </c>
      <c r="C30" s="58"/>
      <c r="D30" s="55" t="s">
        <v>72</v>
      </c>
      <c r="E30" s="62" t="s">
        <v>74</v>
      </c>
      <c r="F30" s="62"/>
      <c r="G30" s="56" t="s">
        <v>73</v>
      </c>
      <c r="H30" s="57"/>
      <c r="I30" s="52"/>
      <c r="J30" s="53"/>
    </row>
    <row r="31" spans="1:12" x14ac:dyDescent="0.25">
      <c r="A31" s="2"/>
      <c r="B31" s="2"/>
      <c r="C31" s="2"/>
      <c r="D31" s="2"/>
      <c r="E31" s="4"/>
      <c r="F31" s="4"/>
      <c r="G31" s="5"/>
      <c r="H31" s="6"/>
      <c r="I31" s="10"/>
      <c r="J31" s="10"/>
      <c r="K31" s="8"/>
      <c r="L31" s="9"/>
    </row>
    <row r="32" spans="1:12" x14ac:dyDescent="0.25">
      <c r="A32" s="2"/>
      <c r="B32" s="2"/>
      <c r="C32" s="2"/>
      <c r="D32" s="37"/>
      <c r="E32" s="4"/>
      <c r="F32" s="4"/>
      <c r="G32" s="5"/>
      <c r="H32" s="6"/>
      <c r="I32" s="10"/>
      <c r="J32" s="10"/>
      <c r="K32" s="8"/>
      <c r="L32" s="9"/>
    </row>
    <row r="33" spans="1:12" x14ac:dyDescent="0.25">
      <c r="A33" s="2"/>
      <c r="B33" s="80" t="s">
        <v>91</v>
      </c>
      <c r="C33" s="81" t="s">
        <v>100</v>
      </c>
      <c r="D33" s="82"/>
      <c r="E33" s="4"/>
      <c r="F33" s="4"/>
      <c r="G33" s="5"/>
      <c r="H33" s="6"/>
      <c r="I33" s="10"/>
      <c r="J33" s="10"/>
      <c r="K33" s="8"/>
      <c r="L33" s="9"/>
    </row>
    <row r="34" spans="1:12" x14ac:dyDescent="0.25">
      <c r="B34" s="74" t="s">
        <v>89</v>
      </c>
      <c r="C34" s="75" t="s">
        <v>94</v>
      </c>
      <c r="D34" s="49" t="s">
        <v>90</v>
      </c>
    </row>
    <row r="35" spans="1:12" x14ac:dyDescent="0.25">
      <c r="B35" s="54" t="s">
        <v>93</v>
      </c>
      <c r="C35" s="76">
        <v>210</v>
      </c>
      <c r="D35" s="76">
        <v>300</v>
      </c>
    </row>
    <row r="36" spans="1:12" ht="15.75" customHeight="1" x14ac:dyDescent="0.25">
      <c r="B36" s="54" t="s">
        <v>95</v>
      </c>
      <c r="C36" s="76">
        <v>42</v>
      </c>
      <c r="D36" s="76">
        <v>60</v>
      </c>
    </row>
    <row r="37" spans="1:12" x14ac:dyDescent="0.25">
      <c r="B37" s="54" t="s">
        <v>96</v>
      </c>
      <c r="C37" s="76">
        <v>28</v>
      </c>
      <c r="D37" s="76">
        <v>40</v>
      </c>
    </row>
    <row r="38" spans="1:12" s="77" customFormat="1" ht="18" customHeight="1" x14ac:dyDescent="0.25">
      <c r="B38" s="73" t="s">
        <v>88</v>
      </c>
      <c r="C38" s="78">
        <f>SUM(C35:C37)</f>
        <v>280</v>
      </c>
      <c r="D38" s="79">
        <f>SUM(D35:D37)</f>
        <v>400</v>
      </c>
    </row>
    <row r="39" spans="1:12" x14ac:dyDescent="0.25">
      <c r="C39" s="63"/>
    </row>
    <row r="40" spans="1:12" x14ac:dyDescent="0.25">
      <c r="B40" s="80" t="s">
        <v>20</v>
      </c>
      <c r="C40" s="81" t="s">
        <v>101</v>
      </c>
      <c r="D40" s="82"/>
    </row>
    <row r="41" spans="1:12" x14ac:dyDescent="0.25">
      <c r="B41" s="74" t="s">
        <v>89</v>
      </c>
      <c r="C41" s="75" t="s">
        <v>94</v>
      </c>
      <c r="D41" s="49" t="s">
        <v>90</v>
      </c>
    </row>
    <row r="42" spans="1:12" x14ac:dyDescent="0.25">
      <c r="B42" s="54" t="s">
        <v>97</v>
      </c>
      <c r="C42" s="76">
        <v>0.31</v>
      </c>
      <c r="D42" s="76">
        <v>1</v>
      </c>
    </row>
    <row r="43" spans="1:12" x14ac:dyDescent="0.25">
      <c r="B43" s="73" t="s">
        <v>88</v>
      </c>
      <c r="C43" s="78">
        <f>SUM(C42:C42)</f>
        <v>0.31</v>
      </c>
      <c r="D43" s="79">
        <f>SUM(D42:D42)</f>
        <v>1</v>
      </c>
    </row>
    <row r="44" spans="1:12" x14ac:dyDescent="0.25">
      <c r="C44" s="63"/>
    </row>
    <row r="45" spans="1:12" x14ac:dyDescent="0.25">
      <c r="B45" s="80" t="s">
        <v>6</v>
      </c>
      <c r="C45" s="81" t="s">
        <v>102</v>
      </c>
      <c r="D45" s="82"/>
    </row>
    <row r="46" spans="1:12" x14ac:dyDescent="0.25">
      <c r="B46" s="74" t="s">
        <v>89</v>
      </c>
      <c r="C46" s="75" t="s">
        <v>94</v>
      </c>
      <c r="D46" s="49" t="s">
        <v>90</v>
      </c>
    </row>
    <row r="47" spans="1:12" x14ac:dyDescent="0.25">
      <c r="B47" s="54" t="s">
        <v>95</v>
      </c>
      <c r="C47" s="76">
        <v>130.19999999999999</v>
      </c>
      <c r="D47" s="76">
        <v>186</v>
      </c>
    </row>
    <row r="48" spans="1:12" x14ac:dyDescent="0.25">
      <c r="B48" s="73" t="s">
        <v>88</v>
      </c>
      <c r="C48" s="78">
        <f>SUM(C47:C47)</f>
        <v>130.19999999999999</v>
      </c>
      <c r="D48" s="79">
        <f>SUM(D47:D47)</f>
        <v>186</v>
      </c>
    </row>
    <row r="50" spans="2:4" x14ac:dyDescent="0.25">
      <c r="B50" s="80" t="s">
        <v>99</v>
      </c>
      <c r="C50" s="81" t="s">
        <v>103</v>
      </c>
      <c r="D50" s="82"/>
    </row>
    <row r="51" spans="2:4" x14ac:dyDescent="0.25">
      <c r="B51" s="74" t="s">
        <v>89</v>
      </c>
      <c r="C51" s="75" t="s">
        <v>94</v>
      </c>
      <c r="D51" s="49" t="s">
        <v>90</v>
      </c>
    </row>
    <row r="52" spans="2:4" x14ac:dyDescent="0.25">
      <c r="B52" s="54" t="s">
        <v>98</v>
      </c>
      <c r="C52" s="76">
        <v>160</v>
      </c>
      <c r="D52" s="76">
        <v>200</v>
      </c>
    </row>
    <row r="53" spans="2:4" x14ac:dyDescent="0.25">
      <c r="B53" s="73" t="s">
        <v>88</v>
      </c>
      <c r="C53" s="78">
        <f>SUM(C52:C52)</f>
        <v>160</v>
      </c>
      <c r="D53" s="79">
        <f>SUM(D52:D52)</f>
        <v>200</v>
      </c>
    </row>
  </sheetData>
  <autoFilter ref="A3:L22"/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E26" sqref="E26"/>
    </sheetView>
  </sheetViews>
  <sheetFormatPr defaultRowHeight="15" x14ac:dyDescent="0.25"/>
  <cols>
    <col min="1" max="1" width="4.42578125" customWidth="1"/>
    <col min="2" max="2" width="10" customWidth="1"/>
    <col min="3" max="3" width="10.7109375" customWidth="1"/>
    <col min="4" max="4" width="18.7109375" customWidth="1"/>
    <col min="5" max="5" width="8" customWidth="1"/>
    <col min="6" max="6" width="8.5703125" customWidth="1"/>
    <col min="7" max="7" width="14.7109375" customWidth="1"/>
    <col min="9" max="9" width="10.5703125" customWidth="1"/>
    <col min="10" max="10" width="11" customWidth="1"/>
    <col min="11" max="11" width="10.7109375" customWidth="1"/>
    <col min="12" max="12" width="13.28515625" customWidth="1"/>
    <col min="15" max="15" width="11.85546875" customWidth="1"/>
    <col min="16" max="16" width="11.5703125" customWidth="1"/>
  </cols>
  <sheetData>
    <row r="1" spans="1:16" ht="18.75" customHeight="1" thickBot="1" x14ac:dyDescent="0.35">
      <c r="E1" s="33" t="s">
        <v>54</v>
      </c>
    </row>
    <row r="2" spans="1:16" s="38" customFormat="1" x14ac:dyDescent="0.25">
      <c r="A2" s="128" t="s">
        <v>25</v>
      </c>
      <c r="B2" s="130" t="s">
        <v>26</v>
      </c>
      <c r="C2" s="130" t="s">
        <v>27</v>
      </c>
      <c r="D2" s="130" t="s">
        <v>28</v>
      </c>
      <c r="E2" s="132" t="s">
        <v>29</v>
      </c>
      <c r="F2" s="132"/>
      <c r="G2" s="130" t="s">
        <v>30</v>
      </c>
      <c r="H2" s="130" t="s">
        <v>31</v>
      </c>
      <c r="I2" s="130" t="s">
        <v>32</v>
      </c>
      <c r="J2" s="130" t="s">
        <v>33</v>
      </c>
      <c r="K2" s="130" t="s">
        <v>34</v>
      </c>
      <c r="L2" s="130" t="s">
        <v>35</v>
      </c>
      <c r="M2" s="133" t="s">
        <v>36</v>
      </c>
      <c r="N2" s="133" t="s">
        <v>37</v>
      </c>
      <c r="O2" s="133" t="s">
        <v>38</v>
      </c>
      <c r="P2" s="135" t="s">
        <v>39</v>
      </c>
    </row>
    <row r="3" spans="1:16" s="38" customFormat="1" ht="42.75" customHeight="1" x14ac:dyDescent="0.25">
      <c r="A3" s="129"/>
      <c r="B3" s="131"/>
      <c r="C3" s="131"/>
      <c r="D3" s="131"/>
      <c r="E3" s="46" t="s">
        <v>40</v>
      </c>
      <c r="F3" s="46" t="s">
        <v>41</v>
      </c>
      <c r="G3" s="131"/>
      <c r="H3" s="131"/>
      <c r="I3" s="131"/>
      <c r="J3" s="131"/>
      <c r="K3" s="131"/>
      <c r="L3" s="131"/>
      <c r="M3" s="134"/>
      <c r="N3" s="134"/>
      <c r="O3" s="134"/>
      <c r="P3" s="136"/>
    </row>
    <row r="4" spans="1:16" s="38" customFormat="1" ht="30" x14ac:dyDescent="0.25">
      <c r="A4" s="39">
        <v>1</v>
      </c>
      <c r="B4" s="39" t="s">
        <v>42</v>
      </c>
      <c r="C4" s="39" t="s">
        <v>43</v>
      </c>
      <c r="D4" s="39" t="s">
        <v>44</v>
      </c>
      <c r="E4" s="39">
        <v>2</v>
      </c>
      <c r="F4" s="39">
        <v>0</v>
      </c>
      <c r="G4" s="39" t="s">
        <v>45</v>
      </c>
      <c r="H4" s="40">
        <v>0.59722222222222221</v>
      </c>
      <c r="I4" s="39" t="s">
        <v>46</v>
      </c>
      <c r="J4" s="39" t="s">
        <v>47</v>
      </c>
      <c r="K4" s="39" t="s">
        <v>48</v>
      </c>
      <c r="L4" s="39" t="s">
        <v>49</v>
      </c>
      <c r="M4" s="41">
        <v>50</v>
      </c>
      <c r="N4" s="41">
        <f>M4*(E4+F4)</f>
        <v>100</v>
      </c>
      <c r="O4" s="41">
        <v>10</v>
      </c>
      <c r="P4" s="41">
        <f>O4*(E4+F4)</f>
        <v>20</v>
      </c>
    </row>
    <row r="5" spans="1:16" s="38" customFormat="1" ht="45" x14ac:dyDescent="0.25">
      <c r="A5" s="42">
        <v>2</v>
      </c>
      <c r="B5" s="43" t="s">
        <v>50</v>
      </c>
      <c r="C5" s="39" t="s">
        <v>56</v>
      </c>
      <c r="D5" s="42" t="s">
        <v>51</v>
      </c>
      <c r="E5" s="39">
        <v>2</v>
      </c>
      <c r="F5" s="39">
        <v>0</v>
      </c>
      <c r="G5" s="39" t="s">
        <v>52</v>
      </c>
      <c r="H5" s="44">
        <v>0.59722222222222221</v>
      </c>
      <c r="I5" s="43" t="s">
        <v>50</v>
      </c>
      <c r="J5" s="42" t="s">
        <v>47</v>
      </c>
      <c r="K5" s="42">
        <v>610609</v>
      </c>
      <c r="L5" s="42" t="s">
        <v>53</v>
      </c>
      <c r="M5" s="45">
        <v>50</v>
      </c>
      <c r="N5" s="41">
        <f>M5*(E5+F5)</f>
        <v>100</v>
      </c>
      <c r="O5" s="45">
        <v>10</v>
      </c>
      <c r="P5" s="41">
        <f>O5*(E5+F5)</f>
        <v>20</v>
      </c>
    </row>
    <row r="8" spans="1:16" s="47" customFormat="1" ht="15.75" x14ac:dyDescent="0.25">
      <c r="D8" s="48" t="s">
        <v>58</v>
      </c>
      <c r="E8" s="48"/>
      <c r="F8" s="48"/>
      <c r="G8" s="48"/>
      <c r="H8" s="48"/>
      <c r="I8" s="48"/>
    </row>
    <row r="9" spans="1:16" s="47" customFormat="1" ht="15.75" x14ac:dyDescent="0.25">
      <c r="D9" s="48" t="s">
        <v>57</v>
      </c>
      <c r="E9" s="48"/>
      <c r="F9" s="48"/>
      <c r="G9" s="48"/>
      <c r="H9" s="48"/>
      <c r="I9" s="48"/>
    </row>
    <row r="11" spans="1:16" x14ac:dyDescent="0.25">
      <c r="D11" s="34" t="s">
        <v>60</v>
      </c>
    </row>
  </sheetData>
  <mergeCells count="15">
    <mergeCell ref="G2:G3"/>
    <mergeCell ref="N2:N3"/>
    <mergeCell ref="O2:O3"/>
    <mergeCell ref="P2:P3"/>
    <mergeCell ref="H2:H3"/>
    <mergeCell ref="I2:I3"/>
    <mergeCell ref="J2:J3"/>
    <mergeCell ref="K2:K3"/>
    <mergeCell ref="L2:L3"/>
    <mergeCell ref="M2:M3"/>
    <mergeCell ref="A2:A3"/>
    <mergeCell ref="B2:B3"/>
    <mergeCell ref="C2:C3"/>
    <mergeCell ref="D2:D3"/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PVC Daily Merchandise Mar'12</vt:lpstr>
      <vt:lpstr>PVC Daily Merchandise Feb'12</vt:lpstr>
      <vt:lpstr>T&amp;I Daily Tour Bookings Feb'12</vt:lpstr>
      <vt:lpstr>Sheet3</vt:lpstr>
      <vt:lpstr>'PVC Daily Merchandise Mar''12'!Print_Area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tourism</cp:lastModifiedBy>
  <cp:lastPrinted>2012-06-12T09:53:41Z</cp:lastPrinted>
  <dcterms:created xsi:type="dcterms:W3CDTF">2012-03-01T05:09:59Z</dcterms:created>
  <dcterms:modified xsi:type="dcterms:W3CDTF">2012-06-12T09:59:25Z</dcterms:modified>
</cp:coreProperties>
</file>