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60" windowWidth="19440" windowHeight="9915" activeTab="3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Apr''13'!$A$3:$L$131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Jul''13'!$A$3:$L$70</definedName>
    <definedName name="_xlnm._FilterDatabase" localSheetId="5" hidden="1">'PVC Daily Merchandise Jun''13'!$A$3:$L$70</definedName>
    <definedName name="_xlnm._FilterDatabase" localSheetId="2" hidden="1">'PVC Daily Merchandise Mar''13'!$A$3:$L$118</definedName>
    <definedName name="_xlnm._FilterDatabase" localSheetId="4" hidden="1">'PVC Daily Merchandise May''13'!$A$3:$L$70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3">'PVC Daily Merchandise Apr''13'!$A$1:$L$132</definedName>
    <definedName name="_xlnm.Print_Titles" localSheetId="3">'PVC Daily Merchandise Apr''13'!$1:$3</definedName>
  </definedNames>
  <calcPr calcId="145621"/>
</workbook>
</file>

<file path=xl/calcChain.xml><?xml version="1.0" encoding="utf-8"?>
<calcChain xmlns="http://schemas.openxmlformats.org/spreadsheetml/2006/main">
  <c r="I130" i="8" l="1"/>
  <c r="I129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F5" i="8" l="1"/>
  <c r="D174" i="8" l="1"/>
  <c r="D163" i="8"/>
  <c r="D158" i="8"/>
  <c r="D151" i="8"/>
  <c r="D194" i="8"/>
  <c r="C194" i="8"/>
  <c r="C174" i="8"/>
  <c r="F76" i="8" l="1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57" i="8"/>
  <c r="F56" i="8"/>
  <c r="F5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K124" i="8" l="1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33" i="14"/>
  <c r="C133" i="14"/>
  <c r="D128" i="14"/>
  <c r="C128" i="14"/>
  <c r="D123" i="14"/>
  <c r="C123" i="14"/>
  <c r="D118" i="14"/>
  <c r="C118" i="14"/>
  <c r="D113" i="14"/>
  <c r="C113" i="14"/>
  <c r="D108" i="14"/>
  <c r="C108" i="14"/>
  <c r="D103" i="14"/>
  <c r="C103" i="14"/>
  <c r="C98" i="14"/>
  <c r="D91" i="14"/>
  <c r="C91" i="14"/>
  <c r="D79" i="14"/>
  <c r="C79" i="14"/>
  <c r="D133" i="13"/>
  <c r="C133" i="13"/>
  <c r="D128" i="13"/>
  <c r="C128" i="13"/>
  <c r="D123" i="13"/>
  <c r="C123" i="13"/>
  <c r="D118" i="13"/>
  <c r="C118" i="13"/>
  <c r="D113" i="13"/>
  <c r="C113" i="13"/>
  <c r="D108" i="13"/>
  <c r="C108" i="13"/>
  <c r="D103" i="13"/>
  <c r="C103" i="13"/>
  <c r="C98" i="13"/>
  <c r="D91" i="13"/>
  <c r="C91" i="13"/>
  <c r="D79" i="13"/>
  <c r="C79" i="13"/>
  <c r="D133" i="12"/>
  <c r="C133" i="12"/>
  <c r="D128" i="12"/>
  <c r="C128" i="12"/>
  <c r="D123" i="12"/>
  <c r="C123" i="12"/>
  <c r="D118" i="12"/>
  <c r="C118" i="12"/>
  <c r="D113" i="12"/>
  <c r="C113" i="12"/>
  <c r="D108" i="12"/>
  <c r="C108" i="12"/>
  <c r="D103" i="12"/>
  <c r="C103" i="12"/>
  <c r="C98" i="12"/>
  <c r="D91" i="12"/>
  <c r="C91" i="12"/>
  <c r="D79" i="12"/>
  <c r="C79" i="12"/>
  <c r="D133" i="11"/>
  <c r="C133" i="11"/>
  <c r="D128" i="11"/>
  <c r="C128" i="11"/>
  <c r="D123" i="11"/>
  <c r="C123" i="11"/>
  <c r="D118" i="11"/>
  <c r="C118" i="11"/>
  <c r="D113" i="11"/>
  <c r="C113" i="11"/>
  <c r="D108" i="11"/>
  <c r="C108" i="11"/>
  <c r="D103" i="11"/>
  <c r="C103" i="11"/>
  <c r="C98" i="11"/>
  <c r="D91" i="11"/>
  <c r="C91" i="11"/>
  <c r="D79" i="11"/>
  <c r="C79" i="11"/>
  <c r="D133" i="10"/>
  <c r="C133" i="10"/>
  <c r="D128" i="10"/>
  <c r="C128" i="10"/>
  <c r="D123" i="10"/>
  <c r="C123" i="10"/>
  <c r="D118" i="10"/>
  <c r="C118" i="10"/>
  <c r="D113" i="10"/>
  <c r="C113" i="10"/>
  <c r="D108" i="10"/>
  <c r="C108" i="10"/>
  <c r="D103" i="10"/>
  <c r="C103" i="10"/>
  <c r="C98" i="10"/>
  <c r="D91" i="10"/>
  <c r="C91" i="10"/>
  <c r="D79" i="10"/>
  <c r="C79" i="10"/>
  <c r="D133" i="9"/>
  <c r="C133" i="9"/>
  <c r="D128" i="9"/>
  <c r="C128" i="9"/>
  <c r="D123" i="9"/>
  <c r="C123" i="9"/>
  <c r="D118" i="9"/>
  <c r="C118" i="9"/>
  <c r="D113" i="9"/>
  <c r="C113" i="9"/>
  <c r="D108" i="9"/>
  <c r="C108" i="9"/>
  <c r="D103" i="9"/>
  <c r="C103" i="9"/>
  <c r="C98" i="9"/>
  <c r="D91" i="9"/>
  <c r="C91" i="9"/>
  <c r="D79" i="9"/>
  <c r="C79" i="9"/>
  <c r="D189" i="8"/>
  <c r="C189" i="8"/>
  <c r="D184" i="8"/>
  <c r="C184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J71" i="11"/>
  <c r="G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K35" i="11" s="1"/>
  <c r="F35" i="11"/>
  <c r="I34" i="11"/>
  <c r="K34" i="11" s="1"/>
  <c r="F34" i="11"/>
  <c r="I33" i="11"/>
  <c r="K33" i="11" s="1"/>
  <c r="F33" i="11"/>
  <c r="I32" i="11"/>
  <c r="K32" i="11" s="1"/>
  <c r="F32" i="11"/>
  <c r="I31" i="11"/>
  <c r="K31" i="11" s="1"/>
  <c r="F31" i="11"/>
  <c r="I30" i="11"/>
  <c r="K30" i="11" s="1"/>
  <c r="F30" i="11"/>
  <c r="I29" i="11"/>
  <c r="K29" i="11" s="1"/>
  <c r="F29" i="11"/>
  <c r="I28" i="11"/>
  <c r="K28" i="11" s="1"/>
  <c r="F28" i="11"/>
  <c r="I27" i="11"/>
  <c r="K27" i="11" s="1"/>
  <c r="F27" i="11"/>
  <c r="I26" i="11"/>
  <c r="K26" i="11" s="1"/>
  <c r="F26" i="11"/>
  <c r="I25" i="11"/>
  <c r="K25" i="11" s="1"/>
  <c r="F25" i="11"/>
  <c r="I24" i="11"/>
  <c r="K24" i="11" s="1"/>
  <c r="F24" i="11"/>
  <c r="I23" i="11"/>
  <c r="K23" i="11" s="1"/>
  <c r="F23" i="11"/>
  <c r="I22" i="11"/>
  <c r="K22" i="11" s="1"/>
  <c r="F22" i="11"/>
  <c r="I21" i="11"/>
  <c r="K21" i="11" s="1"/>
  <c r="F21" i="11"/>
  <c r="I20" i="11"/>
  <c r="K20" i="11" s="1"/>
  <c r="F20" i="11"/>
  <c r="I19" i="11"/>
  <c r="K19" i="11" s="1"/>
  <c r="F19" i="11"/>
  <c r="I18" i="11"/>
  <c r="K18" i="11" s="1"/>
  <c r="F18" i="11"/>
  <c r="I17" i="11"/>
  <c r="K17" i="11" s="1"/>
  <c r="F17" i="11"/>
  <c r="I16" i="11"/>
  <c r="K16" i="11" s="1"/>
  <c r="F16" i="11"/>
  <c r="I15" i="11"/>
  <c r="K15" i="11" s="1"/>
  <c r="F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I5" i="11"/>
  <c r="K5" i="11" s="1"/>
  <c r="F5" i="11"/>
  <c r="I4" i="11"/>
  <c r="I71" i="11" s="1"/>
  <c r="F4" i="11"/>
  <c r="F71" i="11" s="1"/>
  <c r="J71" i="10"/>
  <c r="G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F66" i="10"/>
  <c r="K66" i="10" s="1"/>
  <c r="I65" i="10"/>
  <c r="K65" i="10" s="1"/>
  <c r="F65" i="10"/>
  <c r="I64" i="10"/>
  <c r="K64" i="10" s="1"/>
  <c r="F64" i="10"/>
  <c r="I63" i="10"/>
  <c r="K63" i="10" s="1"/>
  <c r="F63" i="10"/>
  <c r="I62" i="10"/>
  <c r="F62" i="10"/>
  <c r="K62" i="10" s="1"/>
  <c r="I61" i="10"/>
  <c r="F61" i="10"/>
  <c r="K61" i="10" s="1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71" i="10" s="1"/>
  <c r="F4" i="10"/>
  <c r="F71" i="10" s="1"/>
  <c r="J71" i="9"/>
  <c r="G71" i="9"/>
  <c r="I70" i="9"/>
  <c r="F70" i="9"/>
  <c r="I69" i="9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K35" i="9" s="1"/>
  <c r="F35" i="9"/>
  <c r="I34" i="9"/>
  <c r="K34" i="9" s="1"/>
  <c r="F34" i="9"/>
  <c r="I33" i="9"/>
  <c r="K33" i="9" s="1"/>
  <c r="F33" i="9"/>
  <c r="I32" i="9"/>
  <c r="K32" i="9" s="1"/>
  <c r="F32" i="9"/>
  <c r="I31" i="9"/>
  <c r="K31" i="9" s="1"/>
  <c r="F31" i="9"/>
  <c r="I30" i="9"/>
  <c r="K30" i="9" s="1"/>
  <c r="F30" i="9"/>
  <c r="I29" i="9"/>
  <c r="K29" i="9" s="1"/>
  <c r="F29" i="9"/>
  <c r="I28" i="9"/>
  <c r="K28" i="9" s="1"/>
  <c r="F28" i="9"/>
  <c r="I27" i="9"/>
  <c r="K27" i="9" s="1"/>
  <c r="F27" i="9"/>
  <c r="I26" i="9"/>
  <c r="K26" i="9" s="1"/>
  <c r="F26" i="9"/>
  <c r="I25" i="9"/>
  <c r="K25" i="9" s="1"/>
  <c r="F25" i="9"/>
  <c r="I24" i="9"/>
  <c r="K24" i="9" s="1"/>
  <c r="F24" i="9"/>
  <c r="I23" i="9"/>
  <c r="K23" i="9" s="1"/>
  <c r="F23" i="9"/>
  <c r="I22" i="9"/>
  <c r="K22" i="9" s="1"/>
  <c r="F22" i="9"/>
  <c r="I21" i="9"/>
  <c r="K21" i="9" s="1"/>
  <c r="F21" i="9"/>
  <c r="I20" i="9"/>
  <c r="K20" i="9" s="1"/>
  <c r="F20" i="9"/>
  <c r="I19" i="9"/>
  <c r="K19" i="9" s="1"/>
  <c r="F19" i="9"/>
  <c r="I18" i="9"/>
  <c r="K18" i="9" s="1"/>
  <c r="F18" i="9"/>
  <c r="I17" i="9"/>
  <c r="K17" i="9" s="1"/>
  <c r="F17" i="9"/>
  <c r="I16" i="9"/>
  <c r="K16" i="9" s="1"/>
  <c r="F16" i="9"/>
  <c r="I15" i="9"/>
  <c r="K15" i="9" s="1"/>
  <c r="F15" i="9"/>
  <c r="I14" i="9"/>
  <c r="K14" i="9" s="1"/>
  <c r="F14" i="9"/>
  <c r="I13" i="9"/>
  <c r="K13" i="9" s="1"/>
  <c r="F13" i="9"/>
  <c r="I12" i="9"/>
  <c r="K12" i="9" s="1"/>
  <c r="F12" i="9"/>
  <c r="I11" i="9"/>
  <c r="K11" i="9" s="1"/>
  <c r="F11" i="9"/>
  <c r="I10" i="9"/>
  <c r="K10" i="9" s="1"/>
  <c r="F10" i="9"/>
  <c r="I9" i="9"/>
  <c r="K9" i="9" s="1"/>
  <c r="F9" i="9"/>
  <c r="I8" i="9"/>
  <c r="K8" i="9" s="1"/>
  <c r="F8" i="9"/>
  <c r="I7" i="9"/>
  <c r="K7" i="9" s="1"/>
  <c r="F7" i="9"/>
  <c r="I6" i="9"/>
  <c r="K6" i="9" s="1"/>
  <c r="F6" i="9"/>
  <c r="I5" i="9"/>
  <c r="K5" i="9" s="1"/>
  <c r="F5" i="9"/>
  <c r="I4" i="9"/>
  <c r="I71" i="9" s="1"/>
  <c r="F4" i="9"/>
  <c r="F71" i="9" s="1"/>
  <c r="D179" i="8"/>
  <c r="C179" i="8"/>
  <c r="D168" i="8"/>
  <c r="C168" i="8"/>
  <c r="C163" i="8"/>
  <c r="C158" i="8"/>
  <c r="C151" i="8"/>
  <c r="D140" i="8"/>
  <c r="C140" i="8"/>
  <c r="J132" i="8"/>
  <c r="G132" i="8"/>
  <c r="I131" i="8"/>
  <c r="F131" i="8"/>
  <c r="F130" i="8"/>
  <c r="F129" i="8"/>
  <c r="I128" i="8"/>
  <c r="F128" i="8"/>
  <c r="F127" i="8"/>
  <c r="F126" i="8"/>
  <c r="F12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I19" i="8"/>
  <c r="I132" i="8" s="1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4" i="8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F132" i="8" l="1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125" i="8"/>
  <c r="K126" i="8"/>
  <c r="K127" i="8"/>
  <c r="K128" i="8"/>
  <c r="K129" i="8"/>
  <c r="K130" i="8"/>
  <c r="K131" i="8"/>
  <c r="K69" i="9"/>
  <c r="K70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4" i="9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19" i="6" l="1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K71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K71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K71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K132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</calcChain>
</file>

<file path=xl/sharedStrings.xml><?xml version="1.0" encoding="utf-8"?>
<sst xmlns="http://schemas.openxmlformats.org/spreadsheetml/2006/main" count="2041" uniqueCount="212">
  <si>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</si>
  <si>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</si>
  <si>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</si>
  <si>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</si>
  <si>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</si>
  <si>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</si>
  <si>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</si>
  <si>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</si>
  <si>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</si>
  <si>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</si>
  <si>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</si>
  <si>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</si>
  <si>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</si>
  <si>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</si>
  <si>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</si>
  <si>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</si>
  <si>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</si>
  <si>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</si>
  <si>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</si>
  <si>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</si>
  <si>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</si>
  <si>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</si>
  <si>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</si>
  <si>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</si>
  <si>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</si>
  <si>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</si>
  <si>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</si>
  <si>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</si>
  <si>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</si>
  <si>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</si>
  <si>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</si>
  <si>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</si>
  <si>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</si>
  <si>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</si>
  <si>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</si>
  <si>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</si>
  <si>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</si>
  <si>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</si>
  <si>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</si>
  <si>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</si>
  <si>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</si>
  <si>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</si>
  <si>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</si>
  <si>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</si>
  <si>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</si>
  <si>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</si>
  <si>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</si>
  <si>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</si>
  <si>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</si>
  <si>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</si>
  <si>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</si>
  <si>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</si>
  <si>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</si>
  <si>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</si>
  <si>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</si>
  <si>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</si>
  <si>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</si>
  <si>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</si>
  <si>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</si>
  <si>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</si>
  <si>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</si>
  <si>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</si>
  <si>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</si>
  <si>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</si>
  <si>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</si>
  <si>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</si>
  <si>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</si>
  <si>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</si>
  <si>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</si>
  <si>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</si>
  <si>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</si>
  <si>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</si>
  <si>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</si>
  <si>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</si>
  <si>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</si>
  <si>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</si>
  <si>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</si>
  <si>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</si>
  <si>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</si>
  <si>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</si>
  <si>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</si>
  <si>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</si>
  <si>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</si>
  <si>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</si>
  <si>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</si>
  <si>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</si>
  <si>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</si>
  <si>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</si>
  <si>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</si>
  <si>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</si>
  <si>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</si>
  <si>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</si>
  <si>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</si>
  <si>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</si>
  <si>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</si>
  <si>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</si>
  <si>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</si>
  <si>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</si>
  <si>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</si>
  <si>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</si>
  <si>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</si>
  <si>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</si>
  <si>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</si>
  <si>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</si>
  <si>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</si>
  <si>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</si>
  <si>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</si>
  <si>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</si>
  <si>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</si>
  <si>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</si>
  <si>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</si>
  <si>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</si>
  <si>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</si>
  <si>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</si>
  <si>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</si>
  <si>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</si>
  <si>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</si>
  <si>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</si>
  <si>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</si>
  <si>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</si>
  <si>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</si>
  <si>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</si>
  <si>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</si>
  <si>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</si>
  <si>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</si>
  <si>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</si>
  <si>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</si>
  <si>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</si>
  <si>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</si>
  <si>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</si>
  <si>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</si>
  <si>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</si>
  <si>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</si>
  <si>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</si>
  <si>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</si>
  <si>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</si>
  <si>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</si>
  <si>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</si>
  <si>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</si>
  <si>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</si>
  <si>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</si>
  <si>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</si>
  <si>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</si>
  <si>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</si>
  <si>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</si>
  <si>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</si>
  <si>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</si>
  <si>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</si>
  <si>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</si>
  <si>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</si>
  <si>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</si>
  <si>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</si>
  <si>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</si>
  <si>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</si>
  <si>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</si>
  <si>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</si>
  <si>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</si>
  <si>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</si>
  <si>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</si>
  <si>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</si>
  <si>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</si>
  <si>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</si>
  <si>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</si>
  <si>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</si>
  <si>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</si>
  <si>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</si>
  <si>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</si>
  <si>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</si>
  <si>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</si>
  <si>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</si>
  <si>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</si>
  <si>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</si>
  <si>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</si>
  <si>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</si>
  <si>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</si>
  <si>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</si>
  <si>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</si>
  <si>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</si>
  <si>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</si>
  <si>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</si>
  <si>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</si>
  <si>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</si>
  <si>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</si>
  <si>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</si>
  <si>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</si>
  <si>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</si>
  <si>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</si>
  <si>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</si>
  <si>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</si>
  <si>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</si>
  <si>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</si>
  <si>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</si>
  <si>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</si>
  <si>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</si>
  <si>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</si>
  <si>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</si>
  <si>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</si>
  <si>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</si>
  <si>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</si>
  <si>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</si>
  <si>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</si>
  <si>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</si>
  <si>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</si>
  <si>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</si>
  <si>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</si>
  <si>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</si>
  <si>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</si>
  <si>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</si>
  <si>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</si>
  <si>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</si>
  <si>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</si>
  <si>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Paper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</si>
</sst>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5" fontId="4" fillId="0" borderId="0" xfId="1" applyNumberFormat="1" applyFont="1" applyFill="1" applyAlignment="1"/>
    <xf numFmtId="165" fontId="1" fillId="0" borderId="0" xfId="1" applyNumberFormat="1" applyFill="1" applyAlignment="1"/>
    <xf numFmtId="43" fontId="15" fillId="0" borderId="1" xfId="3" applyFont="1" applyFill="1" applyBorder="1" applyAlignment="1">
      <alignment vertical="center"/>
    </xf>
    <xf numFmtId="0" fontId="1" fillId="0" borderId="0" xfId="1" applyFill="1"/>
    <xf numFmtId="0" fontId="1" fillId="0" borderId="0" xfId="1" applyFill="1" applyAlignment="1">
      <alignment horizontal="center" vertical="center"/>
    </xf>
    <xf numFmtId="164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0" fontId="3" fillId="0" borderId="0" xfId="1" applyFont="1" applyFill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0" fontId="0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1" fillId="0" borderId="2" xfId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1" fillId="0" borderId="3" xfId="1" applyFill="1" applyBorder="1" applyAlignment="1">
      <alignment vertical="center"/>
    </xf>
    <xf numFmtId="0" fontId="1" fillId="0" borderId="4" xfId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horizontal="center"/>
    </xf>
    <xf numFmtId="0" fontId="2" fillId="0" borderId="5" xfId="1" applyFont="1" applyFill="1" applyBorder="1" applyAlignment="1">
      <alignment horizontal="left" vertical="center"/>
    </xf>
    <xf numFmtId="43" fontId="0" fillId="0" borderId="5" xfId="3" applyFont="1" applyFill="1" applyBorder="1" applyAlignment="1">
      <alignment horizontal="center"/>
    </xf>
    <xf numFmtId="0" fontId="16" fillId="0" borderId="5" xfId="1" applyFont="1" applyFill="1" applyBorder="1" applyAlignment="1">
      <alignment horizontal="center"/>
    </xf>
    <xf numFmtId="0" fontId="2" fillId="0" borderId="1" xfId="1" applyFont="1" applyFill="1" applyBorder="1"/>
    <xf numFmtId="43" fontId="2" fillId="0" borderId="1" xfId="3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0" fillId="0" borderId="1" xfId="1" applyFont="1" applyFill="1" applyBorder="1"/>
    <xf numFmtId="43" fontId="0" fillId="0" borderId="1" xfId="3" applyFont="1" applyFill="1" applyBorder="1"/>
    <xf numFmtId="0" fontId="2" fillId="0" borderId="1" xfId="1" applyFont="1" applyFill="1" applyBorder="1" applyAlignment="1">
      <alignment horizontal="left" vertical="center"/>
    </xf>
    <xf numFmtId="43" fontId="2" fillId="0" borderId="1" xfId="3" applyFont="1" applyFill="1" applyBorder="1" applyAlignment="1">
      <alignment horizontal="center" vertical="center"/>
    </xf>
    <xf numFmtId="43" fontId="2" fillId="0" borderId="1" xfId="1" applyNumberFormat="1" applyFont="1" applyFill="1" applyBorder="1" applyAlignment="1">
      <alignment horizontal="center" vertical="center"/>
    </xf>
    <xf numFmtId="43" fontId="0" fillId="0" borderId="0" xfId="3" applyFont="1" applyFill="1"/>
    <xf numFmtId="165" fontId="9" fillId="0" borderId="1" xfId="1" applyNumberFormat="1" applyFont="1" applyFill="1" applyBorder="1" applyAlignment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138" sqref="C138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view="pageBreakPreview" zoomScale="60" zoomScaleNormal="85" workbookViewId="0">
      <selection activeCell="D3" sqref="D3"/>
    </sheetView>
  </sheetViews>
  <sheetFormatPr defaultRowHeight="15" x14ac:dyDescent="0.25"/>
  <cols>
    <col min="1" max="1" width="13.5703125" style="70" customWidth="1"/>
    <col min="2" max="2" width="47" style="70" customWidth="1"/>
    <col min="3" max="3" width="18" style="70" customWidth="1"/>
    <col min="4" max="4" width="18.28515625" style="70" customWidth="1"/>
    <col min="5" max="6" width="13.28515625" style="70" customWidth="1"/>
    <col min="7" max="7" width="12.7109375" style="70" customWidth="1"/>
    <col min="8" max="8" width="10" style="70" customWidth="1"/>
    <col min="9" max="9" width="13.85546875" style="7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72"/>
      <c r="B1" s="73"/>
      <c r="C1" s="73"/>
      <c r="D1" s="74" t="s">
        <v>63</v>
      </c>
      <c r="E1" s="75"/>
      <c r="F1" s="75"/>
      <c r="G1" s="76"/>
      <c r="H1" s="77"/>
      <c r="I1" s="67"/>
      <c r="J1" s="7"/>
      <c r="K1" s="8"/>
      <c r="L1" s="9"/>
    </row>
    <row r="2" spans="1:12" x14ac:dyDescent="0.25">
      <c r="A2" s="72"/>
      <c r="B2" s="73"/>
      <c r="C2" s="73"/>
      <c r="D2" s="73"/>
      <c r="E2" s="75"/>
      <c r="F2" s="75"/>
      <c r="G2" s="76"/>
      <c r="H2" s="77"/>
      <c r="I2" s="68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66">
        <v>41365</v>
      </c>
      <c r="B4" s="57" t="s">
        <v>120</v>
      </c>
      <c r="C4" s="58" t="s">
        <v>105</v>
      </c>
      <c r="D4" s="57" t="s">
        <v>101</v>
      </c>
      <c r="E4" s="29">
        <v>20</v>
      </c>
      <c r="F4" s="29">
        <f t="shared" ref="F4:F131" si="0">E4*G4</f>
        <v>20</v>
      </c>
      <c r="G4" s="57">
        <v>1</v>
      </c>
      <c r="H4" s="24">
        <v>25</v>
      </c>
      <c r="I4" s="25">
        <f>H4*G4</f>
        <v>25</v>
      </c>
      <c r="J4" s="25">
        <v>4.8</v>
      </c>
      <c r="K4" s="23">
        <f t="shared" ref="K4:K131" si="1">I4-F4</f>
        <v>5</v>
      </c>
      <c r="L4" s="26">
        <f>K4</f>
        <v>5</v>
      </c>
    </row>
    <row r="5" spans="1:12" x14ac:dyDescent="0.25">
      <c r="A5" s="66">
        <v>41365</v>
      </c>
      <c r="B5" s="57" t="s">
        <v>137</v>
      </c>
      <c r="C5" s="59" t="s">
        <v>105</v>
      </c>
      <c r="D5" s="57" t="s">
        <v>101</v>
      </c>
      <c r="E5" s="29">
        <v>20</v>
      </c>
      <c r="F5" s="29">
        <f>E5*G5</f>
        <v>20</v>
      </c>
      <c r="G5" s="57">
        <v>1</v>
      </c>
      <c r="H5" s="28">
        <v>25</v>
      </c>
      <c r="I5" s="25">
        <f t="shared" ref="I5:I18" si="2">H5*G5</f>
        <v>25</v>
      </c>
      <c r="J5" s="25">
        <v>4.8</v>
      </c>
      <c r="K5" s="23">
        <f t="shared" si="1"/>
        <v>5</v>
      </c>
      <c r="L5" s="26">
        <f t="shared" ref="L5:L131" si="3">L4+K5</f>
        <v>10</v>
      </c>
    </row>
    <row r="6" spans="1:12" x14ac:dyDescent="0.25">
      <c r="A6" s="66">
        <v>41365</v>
      </c>
      <c r="B6" s="57" t="s">
        <v>128</v>
      </c>
      <c r="C6" s="59" t="s">
        <v>105</v>
      </c>
      <c r="D6" s="57" t="s">
        <v>101</v>
      </c>
      <c r="E6" s="29">
        <v>20</v>
      </c>
      <c r="F6" s="29">
        <f t="shared" si="0"/>
        <v>20</v>
      </c>
      <c r="G6" s="57">
        <v>1</v>
      </c>
      <c r="H6" s="28">
        <v>25</v>
      </c>
      <c r="I6" s="25">
        <f t="shared" si="2"/>
        <v>25</v>
      </c>
      <c r="J6" s="25">
        <v>7.5</v>
      </c>
      <c r="K6" s="23">
        <f t="shared" si="1"/>
        <v>5</v>
      </c>
      <c r="L6" s="26">
        <f t="shared" si="3"/>
        <v>15</v>
      </c>
    </row>
    <row r="7" spans="1:12" ht="16.5" customHeight="1" x14ac:dyDescent="0.25">
      <c r="A7" s="66">
        <v>41365</v>
      </c>
      <c r="B7" s="57" t="s">
        <v>127</v>
      </c>
      <c r="C7" s="59" t="s">
        <v>105</v>
      </c>
      <c r="D7" s="57" t="s">
        <v>101</v>
      </c>
      <c r="E7" s="29">
        <v>20</v>
      </c>
      <c r="F7" s="29">
        <f t="shared" si="0"/>
        <v>20</v>
      </c>
      <c r="G7" s="57">
        <v>1</v>
      </c>
      <c r="H7" s="28">
        <v>25</v>
      </c>
      <c r="I7" s="25">
        <f t="shared" si="2"/>
        <v>25</v>
      </c>
      <c r="J7" s="25">
        <v>15</v>
      </c>
      <c r="K7" s="23">
        <f t="shared" si="1"/>
        <v>5</v>
      </c>
      <c r="L7" s="26">
        <f t="shared" si="3"/>
        <v>20</v>
      </c>
    </row>
    <row r="8" spans="1:12" x14ac:dyDescent="0.25">
      <c r="A8" s="66">
        <v>41365</v>
      </c>
      <c r="B8" s="57" t="s">
        <v>125</v>
      </c>
      <c r="C8" s="59" t="s">
        <v>105</v>
      </c>
      <c r="D8" s="57" t="s">
        <v>101</v>
      </c>
      <c r="E8" s="29">
        <v>20</v>
      </c>
      <c r="F8" s="29">
        <f t="shared" si="0"/>
        <v>20</v>
      </c>
      <c r="G8" s="57">
        <v>1</v>
      </c>
      <c r="H8" s="28">
        <v>25</v>
      </c>
      <c r="I8" s="25">
        <f t="shared" si="2"/>
        <v>25</v>
      </c>
      <c r="J8" s="25">
        <v>15</v>
      </c>
      <c r="K8" s="23">
        <f t="shared" si="1"/>
        <v>5</v>
      </c>
      <c r="L8" s="26">
        <f t="shared" si="3"/>
        <v>25</v>
      </c>
    </row>
    <row r="9" spans="1:12" x14ac:dyDescent="0.25">
      <c r="A9" s="66">
        <v>41365</v>
      </c>
      <c r="B9" s="57" t="s">
        <v>142</v>
      </c>
      <c r="C9" s="59" t="s">
        <v>105</v>
      </c>
      <c r="D9" s="57" t="s">
        <v>101</v>
      </c>
      <c r="E9" s="29">
        <v>20</v>
      </c>
      <c r="F9" s="29">
        <f t="shared" si="0"/>
        <v>20</v>
      </c>
      <c r="G9" s="57">
        <v>1</v>
      </c>
      <c r="H9" s="28">
        <v>25</v>
      </c>
      <c r="I9" s="25">
        <f t="shared" si="2"/>
        <v>25</v>
      </c>
      <c r="J9" s="25">
        <v>6</v>
      </c>
      <c r="K9" s="23">
        <f t="shared" si="1"/>
        <v>5</v>
      </c>
      <c r="L9" s="26">
        <f t="shared" si="3"/>
        <v>30</v>
      </c>
    </row>
    <row r="10" spans="1:12" x14ac:dyDescent="0.25">
      <c r="A10" s="66">
        <v>41365</v>
      </c>
      <c r="B10" s="57" t="s">
        <v>180</v>
      </c>
      <c r="C10" s="59" t="s">
        <v>12</v>
      </c>
      <c r="D10" s="57" t="s">
        <v>13</v>
      </c>
      <c r="E10" s="29">
        <v>14.3</v>
      </c>
      <c r="F10" s="29">
        <f t="shared" si="0"/>
        <v>14.3</v>
      </c>
      <c r="G10" s="57">
        <v>1</v>
      </c>
      <c r="H10" s="28">
        <v>35</v>
      </c>
      <c r="I10" s="25">
        <f t="shared" si="2"/>
        <v>35</v>
      </c>
      <c r="J10" s="25">
        <v>6</v>
      </c>
      <c r="K10" s="23">
        <f t="shared" si="1"/>
        <v>20.7</v>
      </c>
      <c r="L10" s="26">
        <f t="shared" si="3"/>
        <v>50.7</v>
      </c>
    </row>
    <row r="11" spans="1:12" x14ac:dyDescent="0.25">
      <c r="A11" s="66">
        <v>41365</v>
      </c>
      <c r="B11" s="57" t="s">
        <v>137</v>
      </c>
      <c r="C11" s="59" t="s">
        <v>105</v>
      </c>
      <c r="D11" s="57" t="s">
        <v>101</v>
      </c>
      <c r="E11" s="29">
        <v>20</v>
      </c>
      <c r="F11" s="29">
        <f t="shared" si="0"/>
        <v>20</v>
      </c>
      <c r="G11" s="57">
        <v>1</v>
      </c>
      <c r="H11" s="28">
        <v>25</v>
      </c>
      <c r="I11" s="25">
        <f t="shared" si="2"/>
        <v>25</v>
      </c>
      <c r="J11" s="25">
        <v>6</v>
      </c>
      <c r="K11" s="23">
        <f t="shared" si="1"/>
        <v>5</v>
      </c>
      <c r="L11" s="26">
        <f t="shared" si="3"/>
        <v>55.7</v>
      </c>
    </row>
    <row r="12" spans="1:12" x14ac:dyDescent="0.25">
      <c r="A12" s="66">
        <v>41365</v>
      </c>
      <c r="B12" s="57" t="s">
        <v>17</v>
      </c>
      <c r="C12" s="59" t="s">
        <v>18</v>
      </c>
      <c r="D12" s="57" t="s">
        <v>13</v>
      </c>
      <c r="E12" s="29">
        <v>4.5999999999999996</v>
      </c>
      <c r="F12" s="29">
        <f t="shared" si="0"/>
        <v>4.5999999999999996</v>
      </c>
      <c r="G12" s="57">
        <v>1</v>
      </c>
      <c r="H12" s="28">
        <v>20</v>
      </c>
      <c r="I12" s="25">
        <f t="shared" si="2"/>
        <v>20</v>
      </c>
      <c r="J12" s="25">
        <v>3</v>
      </c>
      <c r="K12" s="23">
        <f t="shared" si="1"/>
        <v>15.4</v>
      </c>
      <c r="L12" s="26">
        <f t="shared" si="3"/>
        <v>71.100000000000009</v>
      </c>
    </row>
    <row r="13" spans="1:12" x14ac:dyDescent="0.25">
      <c r="A13" s="66">
        <v>41365</v>
      </c>
      <c r="B13" s="57" t="s">
        <v>40</v>
      </c>
      <c r="C13" s="59" t="s">
        <v>41</v>
      </c>
      <c r="D13" s="57" t="s">
        <v>13</v>
      </c>
      <c r="E13" s="29">
        <v>4.7</v>
      </c>
      <c r="F13" s="29">
        <f t="shared" si="0"/>
        <v>4.7</v>
      </c>
      <c r="G13" s="57">
        <v>1</v>
      </c>
      <c r="H13" s="28">
        <v>12</v>
      </c>
      <c r="I13" s="25">
        <f t="shared" si="2"/>
        <v>12</v>
      </c>
      <c r="J13" s="25">
        <v>15</v>
      </c>
      <c r="K13" s="23">
        <f t="shared" si="1"/>
        <v>7.3</v>
      </c>
      <c r="L13" s="26">
        <f t="shared" si="3"/>
        <v>78.400000000000006</v>
      </c>
    </row>
    <row r="14" spans="1:12" x14ac:dyDescent="0.25">
      <c r="A14" s="66">
        <v>41365</v>
      </c>
      <c r="B14" s="57" t="s">
        <v>137</v>
      </c>
      <c r="C14" s="59" t="s">
        <v>105</v>
      </c>
      <c r="D14" s="57" t="s">
        <v>101</v>
      </c>
      <c r="E14" s="29">
        <v>20</v>
      </c>
      <c r="F14" s="29">
        <f t="shared" si="0"/>
        <v>20</v>
      </c>
      <c r="G14" s="57">
        <v>1</v>
      </c>
      <c r="H14" s="28">
        <v>25</v>
      </c>
      <c r="I14" s="25">
        <f t="shared" si="2"/>
        <v>25</v>
      </c>
      <c r="J14" s="25">
        <v>10</v>
      </c>
      <c r="K14" s="23">
        <f t="shared" si="1"/>
        <v>5</v>
      </c>
      <c r="L14" s="26">
        <f t="shared" si="3"/>
        <v>83.4</v>
      </c>
    </row>
    <row r="15" spans="1:12" x14ac:dyDescent="0.25">
      <c r="A15" s="66">
        <v>41365</v>
      </c>
      <c r="B15" s="57" t="s">
        <v>40</v>
      </c>
      <c r="C15" s="59" t="s">
        <v>41</v>
      </c>
      <c r="D15" s="57" t="s">
        <v>13</v>
      </c>
      <c r="E15" s="29">
        <v>4.7</v>
      </c>
      <c r="F15" s="29">
        <f t="shared" si="0"/>
        <v>4.7</v>
      </c>
      <c r="G15" s="57">
        <v>1</v>
      </c>
      <c r="H15" s="28">
        <v>12</v>
      </c>
      <c r="I15" s="25">
        <f t="shared" si="2"/>
        <v>12</v>
      </c>
      <c r="J15" s="25">
        <v>3</v>
      </c>
      <c r="K15" s="23">
        <f t="shared" si="1"/>
        <v>7.3</v>
      </c>
      <c r="L15" s="26">
        <f t="shared" si="3"/>
        <v>90.7</v>
      </c>
    </row>
    <row r="16" spans="1:12" x14ac:dyDescent="0.25">
      <c r="A16" s="66">
        <v>41366</v>
      </c>
      <c r="B16" s="57" t="s">
        <v>127</v>
      </c>
      <c r="C16" s="59" t="s">
        <v>105</v>
      </c>
      <c r="D16" s="57" t="s">
        <v>101</v>
      </c>
      <c r="E16" s="29">
        <v>20</v>
      </c>
      <c r="F16" s="29">
        <f t="shared" si="0"/>
        <v>20</v>
      </c>
      <c r="G16" s="57">
        <v>1</v>
      </c>
      <c r="H16" s="28">
        <v>25</v>
      </c>
      <c r="I16" s="25">
        <f t="shared" si="2"/>
        <v>25</v>
      </c>
      <c r="J16" s="25">
        <v>15</v>
      </c>
      <c r="K16" s="23">
        <f t="shared" si="1"/>
        <v>5</v>
      </c>
      <c r="L16" s="26">
        <f t="shared" si="3"/>
        <v>95.7</v>
      </c>
    </row>
    <row r="17" spans="1:12" x14ac:dyDescent="0.25">
      <c r="A17" s="66">
        <v>41366</v>
      </c>
      <c r="B17" s="57" t="s">
        <v>142</v>
      </c>
      <c r="C17" s="59" t="s">
        <v>105</v>
      </c>
      <c r="D17" s="57" t="s">
        <v>101</v>
      </c>
      <c r="E17" s="29">
        <v>20</v>
      </c>
      <c r="F17" s="29">
        <f t="shared" si="0"/>
        <v>20</v>
      </c>
      <c r="G17" s="57">
        <v>1</v>
      </c>
      <c r="H17" s="28">
        <v>25</v>
      </c>
      <c r="I17" s="25">
        <f t="shared" si="2"/>
        <v>25</v>
      </c>
      <c r="J17" s="25">
        <v>6</v>
      </c>
      <c r="K17" s="23">
        <f t="shared" si="1"/>
        <v>5</v>
      </c>
      <c r="L17" s="26">
        <f t="shared" si="3"/>
        <v>100.7</v>
      </c>
    </row>
    <row r="18" spans="1:12" s="70" customFormat="1" x14ac:dyDescent="0.25">
      <c r="A18" s="66">
        <v>41366</v>
      </c>
      <c r="B18" s="57" t="s">
        <v>125</v>
      </c>
      <c r="C18" s="78" t="s">
        <v>105</v>
      </c>
      <c r="D18" s="57" t="s">
        <v>101</v>
      </c>
      <c r="E18" s="29">
        <v>20</v>
      </c>
      <c r="F18" s="29">
        <f t="shared" si="0"/>
        <v>40</v>
      </c>
      <c r="G18" s="57">
        <v>2</v>
      </c>
      <c r="H18" s="28">
        <v>25</v>
      </c>
      <c r="I18" s="25">
        <f t="shared" si="2"/>
        <v>50</v>
      </c>
      <c r="J18" s="25">
        <v>0.69</v>
      </c>
      <c r="K18" s="29">
        <f t="shared" si="1"/>
        <v>10</v>
      </c>
      <c r="L18" s="99">
        <f t="shared" si="3"/>
        <v>110.7</v>
      </c>
    </row>
    <row r="19" spans="1:12" s="70" customFormat="1" x14ac:dyDescent="0.25">
      <c r="A19" s="66">
        <v>41366</v>
      </c>
      <c r="B19" s="57" t="s">
        <v>14</v>
      </c>
      <c r="C19" s="78" t="s">
        <v>15</v>
      </c>
      <c r="D19" s="57" t="s">
        <v>16</v>
      </c>
      <c r="E19" s="29">
        <v>28</v>
      </c>
      <c r="F19" s="29">
        <f t="shared" si="0"/>
        <v>56</v>
      </c>
      <c r="G19" s="57">
        <v>2</v>
      </c>
      <c r="H19" s="28">
        <v>30</v>
      </c>
      <c r="I19" s="25">
        <f t="shared" ref="I19:I131" si="4">H19*G19</f>
        <v>60</v>
      </c>
      <c r="J19" s="25">
        <v>4.8</v>
      </c>
      <c r="K19" s="29">
        <f t="shared" si="1"/>
        <v>4</v>
      </c>
      <c r="L19" s="99">
        <f t="shared" si="3"/>
        <v>114.7</v>
      </c>
    </row>
    <row r="20" spans="1:12" s="70" customFormat="1" x14ac:dyDescent="0.25">
      <c r="A20" s="66">
        <v>41366</v>
      </c>
      <c r="B20" s="57" t="s">
        <v>127</v>
      </c>
      <c r="C20" s="78" t="s">
        <v>105</v>
      </c>
      <c r="D20" s="57" t="s">
        <v>101</v>
      </c>
      <c r="E20" s="29">
        <v>20</v>
      </c>
      <c r="F20" s="29">
        <f t="shared" si="0"/>
        <v>20</v>
      </c>
      <c r="G20" s="57">
        <v>1</v>
      </c>
      <c r="H20" s="28">
        <v>25</v>
      </c>
      <c r="I20" s="25">
        <f t="shared" si="4"/>
        <v>25</v>
      </c>
      <c r="J20" s="25">
        <v>6</v>
      </c>
      <c r="K20" s="29">
        <f t="shared" si="1"/>
        <v>5</v>
      </c>
      <c r="L20" s="99">
        <f t="shared" si="3"/>
        <v>119.7</v>
      </c>
    </row>
    <row r="21" spans="1:12" s="70" customFormat="1" x14ac:dyDescent="0.25">
      <c r="A21" s="66">
        <v>41366</v>
      </c>
      <c r="B21" s="57" t="s">
        <v>142</v>
      </c>
      <c r="C21" s="78" t="s">
        <v>105</v>
      </c>
      <c r="D21" s="57" t="s">
        <v>101</v>
      </c>
      <c r="E21" s="29">
        <v>20</v>
      </c>
      <c r="F21" s="29">
        <f t="shared" si="0"/>
        <v>20</v>
      </c>
      <c r="G21" s="57">
        <v>1</v>
      </c>
      <c r="H21" s="28">
        <v>25</v>
      </c>
      <c r="I21" s="25">
        <f t="shared" si="4"/>
        <v>25</v>
      </c>
      <c r="J21" s="25">
        <v>10</v>
      </c>
      <c r="K21" s="29">
        <f t="shared" si="1"/>
        <v>5</v>
      </c>
      <c r="L21" s="99">
        <f t="shared" si="3"/>
        <v>124.7</v>
      </c>
    </row>
    <row r="22" spans="1:12" s="70" customFormat="1" x14ac:dyDescent="0.25">
      <c r="A22" s="66">
        <v>41366</v>
      </c>
      <c r="B22" s="57" t="s">
        <v>125</v>
      </c>
      <c r="C22" s="78" t="s">
        <v>105</v>
      </c>
      <c r="D22" s="57" t="s">
        <v>101</v>
      </c>
      <c r="E22" s="29">
        <v>20</v>
      </c>
      <c r="F22" s="29">
        <f t="shared" si="0"/>
        <v>20</v>
      </c>
      <c r="G22" s="57">
        <v>1</v>
      </c>
      <c r="H22" s="28">
        <v>25</v>
      </c>
      <c r="I22" s="25">
        <f t="shared" si="4"/>
        <v>25</v>
      </c>
      <c r="J22" s="25">
        <v>4.8</v>
      </c>
      <c r="K22" s="29">
        <f t="shared" si="1"/>
        <v>5</v>
      </c>
      <c r="L22" s="99">
        <f t="shared" si="3"/>
        <v>129.69999999999999</v>
      </c>
    </row>
    <row r="23" spans="1:12" x14ac:dyDescent="0.25">
      <c r="A23" s="66">
        <v>41367</v>
      </c>
      <c r="B23" s="57" t="s">
        <v>142</v>
      </c>
      <c r="C23" s="59" t="s">
        <v>105</v>
      </c>
      <c r="D23" s="57" t="s">
        <v>101</v>
      </c>
      <c r="E23" s="29">
        <v>20</v>
      </c>
      <c r="F23" s="29">
        <f t="shared" si="0"/>
        <v>20</v>
      </c>
      <c r="G23" s="57">
        <v>1</v>
      </c>
      <c r="H23" s="28">
        <v>25</v>
      </c>
      <c r="I23" s="25">
        <f t="shared" si="4"/>
        <v>25</v>
      </c>
      <c r="J23" s="25">
        <v>6</v>
      </c>
      <c r="K23" s="23">
        <f t="shared" si="1"/>
        <v>5</v>
      </c>
      <c r="L23" s="26">
        <f t="shared" si="3"/>
        <v>134.69999999999999</v>
      </c>
    </row>
    <row r="24" spans="1:12" ht="30" x14ac:dyDescent="0.25">
      <c r="A24" s="66">
        <v>41367</v>
      </c>
      <c r="B24" s="79" t="s">
        <v>181</v>
      </c>
      <c r="C24" s="59" t="s">
        <v>105</v>
      </c>
      <c r="D24" s="57" t="s">
        <v>101</v>
      </c>
      <c r="E24" s="29">
        <v>20</v>
      </c>
      <c r="F24" s="29">
        <f t="shared" si="0"/>
        <v>20</v>
      </c>
      <c r="G24" s="57">
        <v>1</v>
      </c>
      <c r="H24" s="28">
        <v>20</v>
      </c>
      <c r="I24" s="25">
        <f t="shared" si="4"/>
        <v>20</v>
      </c>
      <c r="J24" s="25">
        <v>6</v>
      </c>
      <c r="K24" s="23">
        <f t="shared" si="1"/>
        <v>0</v>
      </c>
      <c r="L24" s="26">
        <f t="shared" si="3"/>
        <v>134.69999999999999</v>
      </c>
    </row>
    <row r="25" spans="1:12" x14ac:dyDescent="0.25">
      <c r="A25" s="66">
        <v>41367</v>
      </c>
      <c r="B25" s="57" t="s">
        <v>34</v>
      </c>
      <c r="C25" s="59" t="s">
        <v>23</v>
      </c>
      <c r="D25" s="57" t="s">
        <v>52</v>
      </c>
      <c r="E25" s="29">
        <v>20</v>
      </c>
      <c r="F25" s="29">
        <f t="shared" si="0"/>
        <v>20</v>
      </c>
      <c r="G25" s="57">
        <v>1</v>
      </c>
      <c r="H25" s="28">
        <v>25</v>
      </c>
      <c r="I25" s="25">
        <f t="shared" si="4"/>
        <v>25</v>
      </c>
      <c r="J25" s="25">
        <v>3</v>
      </c>
      <c r="K25" s="23">
        <f t="shared" si="1"/>
        <v>5</v>
      </c>
      <c r="L25" s="26">
        <f t="shared" si="3"/>
        <v>139.69999999999999</v>
      </c>
    </row>
    <row r="26" spans="1:12" x14ac:dyDescent="0.25">
      <c r="A26" s="66">
        <v>41367</v>
      </c>
      <c r="B26" s="57" t="s">
        <v>32</v>
      </c>
      <c r="C26" s="59" t="s">
        <v>23</v>
      </c>
      <c r="D26" s="57" t="s">
        <v>195</v>
      </c>
      <c r="E26" s="29">
        <v>15</v>
      </c>
      <c r="F26" s="29">
        <f t="shared" si="0"/>
        <v>15</v>
      </c>
      <c r="G26" s="57">
        <v>1</v>
      </c>
      <c r="H26" s="28">
        <v>20</v>
      </c>
      <c r="I26" s="25">
        <f t="shared" si="4"/>
        <v>20</v>
      </c>
      <c r="J26" s="25">
        <v>15</v>
      </c>
      <c r="K26" s="23">
        <f t="shared" si="1"/>
        <v>5</v>
      </c>
      <c r="L26" s="26">
        <f t="shared" si="3"/>
        <v>144.69999999999999</v>
      </c>
    </row>
    <row r="27" spans="1:12" x14ac:dyDescent="0.25">
      <c r="A27" s="66">
        <v>41368</v>
      </c>
      <c r="B27" s="57" t="s">
        <v>74</v>
      </c>
      <c r="C27" s="59" t="s">
        <v>12</v>
      </c>
      <c r="D27" s="57" t="s">
        <v>13</v>
      </c>
      <c r="E27" s="29">
        <v>3.6</v>
      </c>
      <c r="F27" s="29">
        <f t="shared" si="0"/>
        <v>3.6</v>
      </c>
      <c r="G27" s="57">
        <v>1</v>
      </c>
      <c r="H27" s="28">
        <v>10</v>
      </c>
      <c r="I27" s="25">
        <f t="shared" si="4"/>
        <v>10</v>
      </c>
      <c r="J27" s="25">
        <v>10</v>
      </c>
      <c r="K27" s="23">
        <f t="shared" si="1"/>
        <v>6.4</v>
      </c>
      <c r="L27" s="26">
        <f t="shared" si="3"/>
        <v>151.1</v>
      </c>
    </row>
    <row r="28" spans="1:12" x14ac:dyDescent="0.25">
      <c r="A28" s="66">
        <v>41368</v>
      </c>
      <c r="B28" s="57" t="s">
        <v>72</v>
      </c>
      <c r="C28" s="59" t="s">
        <v>12</v>
      </c>
      <c r="D28" s="57" t="s">
        <v>13</v>
      </c>
      <c r="E28" s="29">
        <v>3.6</v>
      </c>
      <c r="F28" s="29">
        <f t="shared" si="0"/>
        <v>3.6</v>
      </c>
      <c r="G28" s="57">
        <v>1</v>
      </c>
      <c r="H28" s="28">
        <v>10</v>
      </c>
      <c r="I28" s="25">
        <f t="shared" si="4"/>
        <v>10</v>
      </c>
      <c r="J28" s="25">
        <v>3</v>
      </c>
      <c r="K28" s="23">
        <f t="shared" si="1"/>
        <v>6.4</v>
      </c>
      <c r="L28" s="26">
        <f t="shared" si="3"/>
        <v>157.5</v>
      </c>
    </row>
    <row r="29" spans="1:12" x14ac:dyDescent="0.25">
      <c r="A29" s="66">
        <v>41368</v>
      </c>
      <c r="B29" s="57" t="s">
        <v>95</v>
      </c>
      <c r="C29" s="59" t="s">
        <v>103</v>
      </c>
      <c r="D29" s="57" t="s">
        <v>13</v>
      </c>
      <c r="E29" s="29">
        <v>2.5</v>
      </c>
      <c r="F29" s="29">
        <f t="shared" si="0"/>
        <v>2.5</v>
      </c>
      <c r="G29" s="57">
        <v>1</v>
      </c>
      <c r="H29" s="28">
        <v>10</v>
      </c>
      <c r="I29" s="25">
        <f t="shared" si="4"/>
        <v>10</v>
      </c>
      <c r="J29" s="25">
        <v>15</v>
      </c>
      <c r="K29" s="23">
        <f t="shared" si="1"/>
        <v>7.5</v>
      </c>
      <c r="L29" s="26">
        <f t="shared" si="3"/>
        <v>165</v>
      </c>
    </row>
    <row r="30" spans="1:12" x14ac:dyDescent="0.25">
      <c r="A30" s="66">
        <v>41368</v>
      </c>
      <c r="B30" s="57" t="s">
        <v>95</v>
      </c>
      <c r="C30" s="59" t="s">
        <v>103</v>
      </c>
      <c r="D30" s="57" t="s">
        <v>13</v>
      </c>
      <c r="E30" s="29">
        <v>2.5</v>
      </c>
      <c r="F30" s="29">
        <f t="shared" si="0"/>
        <v>2.5</v>
      </c>
      <c r="G30" s="57">
        <v>1</v>
      </c>
      <c r="H30" s="28">
        <v>10</v>
      </c>
      <c r="I30" s="25">
        <f t="shared" si="4"/>
        <v>10</v>
      </c>
      <c r="J30" s="25">
        <v>6</v>
      </c>
      <c r="K30" s="23">
        <f t="shared" si="1"/>
        <v>7.5</v>
      </c>
      <c r="L30" s="26">
        <f t="shared" si="3"/>
        <v>172.5</v>
      </c>
    </row>
    <row r="31" spans="1:12" x14ac:dyDescent="0.25">
      <c r="A31" s="66">
        <v>41369</v>
      </c>
      <c r="B31" s="57" t="s">
        <v>25</v>
      </c>
      <c r="C31" s="78" t="s">
        <v>20</v>
      </c>
      <c r="D31" s="57" t="s">
        <v>21</v>
      </c>
      <c r="E31" s="29">
        <v>11.2</v>
      </c>
      <c r="F31" s="29">
        <f t="shared" si="0"/>
        <v>11.2</v>
      </c>
      <c r="G31" s="57">
        <v>1</v>
      </c>
      <c r="H31" s="28">
        <v>16</v>
      </c>
      <c r="I31" s="25">
        <f t="shared" si="4"/>
        <v>16</v>
      </c>
      <c r="J31" s="25">
        <v>0.69</v>
      </c>
      <c r="K31" s="23">
        <f t="shared" si="1"/>
        <v>4.8000000000000007</v>
      </c>
      <c r="L31" s="26">
        <f t="shared" si="3"/>
        <v>177.3</v>
      </c>
    </row>
    <row r="32" spans="1:12" x14ac:dyDescent="0.25">
      <c r="A32" s="66">
        <v>41369</v>
      </c>
      <c r="B32" s="57" t="s">
        <v>19</v>
      </c>
      <c r="C32" s="78" t="s">
        <v>20</v>
      </c>
      <c r="D32" s="57" t="s">
        <v>21</v>
      </c>
      <c r="E32" s="29">
        <v>7</v>
      </c>
      <c r="F32" s="29">
        <f t="shared" si="0"/>
        <v>14</v>
      </c>
      <c r="G32" s="57">
        <v>2</v>
      </c>
      <c r="H32" s="28">
        <v>10</v>
      </c>
      <c r="I32" s="25">
        <f t="shared" si="4"/>
        <v>20</v>
      </c>
      <c r="J32" s="25">
        <v>4.8</v>
      </c>
      <c r="K32" s="23">
        <f t="shared" si="1"/>
        <v>6</v>
      </c>
      <c r="L32" s="26">
        <f t="shared" si="3"/>
        <v>183.3</v>
      </c>
    </row>
    <row r="33" spans="1:12" x14ac:dyDescent="0.25">
      <c r="A33" s="66">
        <v>41371</v>
      </c>
      <c r="B33" s="57" t="s">
        <v>25</v>
      </c>
      <c r="C33" s="78" t="s">
        <v>20</v>
      </c>
      <c r="D33" s="57" t="s">
        <v>21</v>
      </c>
      <c r="E33" s="29">
        <v>11.2</v>
      </c>
      <c r="F33" s="29">
        <f t="shared" si="0"/>
        <v>11.2</v>
      </c>
      <c r="G33" s="57">
        <v>1</v>
      </c>
      <c r="H33" s="28">
        <v>16</v>
      </c>
      <c r="I33" s="25">
        <f t="shared" si="4"/>
        <v>16</v>
      </c>
      <c r="J33" s="25">
        <v>6</v>
      </c>
      <c r="K33" s="23">
        <f t="shared" si="1"/>
        <v>4.8000000000000007</v>
      </c>
      <c r="L33" s="26">
        <f t="shared" si="3"/>
        <v>188.10000000000002</v>
      </c>
    </row>
    <row r="34" spans="1:12" x14ac:dyDescent="0.25">
      <c r="A34" s="66">
        <v>41371</v>
      </c>
      <c r="B34" s="57" t="s">
        <v>137</v>
      </c>
      <c r="C34" s="78" t="s">
        <v>105</v>
      </c>
      <c r="D34" s="57" t="s">
        <v>101</v>
      </c>
      <c r="E34" s="29">
        <v>20</v>
      </c>
      <c r="F34" s="29">
        <f t="shared" si="0"/>
        <v>20</v>
      </c>
      <c r="G34" s="57">
        <v>1</v>
      </c>
      <c r="H34" s="28">
        <v>25</v>
      </c>
      <c r="I34" s="25">
        <f t="shared" si="4"/>
        <v>25</v>
      </c>
      <c r="J34" s="25">
        <v>10</v>
      </c>
      <c r="K34" s="23">
        <f t="shared" si="1"/>
        <v>5</v>
      </c>
      <c r="L34" s="26">
        <f t="shared" si="3"/>
        <v>193.10000000000002</v>
      </c>
    </row>
    <row r="35" spans="1:12" x14ac:dyDescent="0.25">
      <c r="A35" s="66">
        <v>41373</v>
      </c>
      <c r="B35" s="57" t="s">
        <v>182</v>
      </c>
      <c r="C35" s="78" t="s">
        <v>30</v>
      </c>
      <c r="D35" s="57" t="s">
        <v>13</v>
      </c>
      <c r="E35" s="29">
        <v>3</v>
      </c>
      <c r="F35" s="29">
        <f t="shared" si="0"/>
        <v>3</v>
      </c>
      <c r="G35" s="57">
        <v>1</v>
      </c>
      <c r="H35" s="28">
        <v>15</v>
      </c>
      <c r="I35" s="25">
        <f t="shared" si="4"/>
        <v>15</v>
      </c>
      <c r="J35" s="25">
        <v>4.8</v>
      </c>
      <c r="K35" s="23">
        <f t="shared" si="1"/>
        <v>12</v>
      </c>
      <c r="L35" s="26">
        <f t="shared" si="3"/>
        <v>205.10000000000002</v>
      </c>
    </row>
    <row r="36" spans="1:12" x14ac:dyDescent="0.25">
      <c r="A36" s="66">
        <v>41373</v>
      </c>
      <c r="B36" s="57" t="s">
        <v>120</v>
      </c>
      <c r="C36" s="59" t="s">
        <v>105</v>
      </c>
      <c r="D36" s="57" t="s">
        <v>101</v>
      </c>
      <c r="E36" s="29">
        <v>20</v>
      </c>
      <c r="F36" s="29">
        <f t="shared" si="0"/>
        <v>20</v>
      </c>
      <c r="G36" s="57">
        <v>1</v>
      </c>
      <c r="H36" s="28">
        <v>25</v>
      </c>
      <c r="I36" s="25">
        <f t="shared" si="4"/>
        <v>25</v>
      </c>
      <c r="J36" s="25">
        <v>10</v>
      </c>
      <c r="K36" s="23">
        <f t="shared" si="1"/>
        <v>5</v>
      </c>
      <c r="L36" s="26">
        <f t="shared" si="3"/>
        <v>210.10000000000002</v>
      </c>
    </row>
    <row r="37" spans="1:12" x14ac:dyDescent="0.25">
      <c r="A37" s="66">
        <v>41373</v>
      </c>
      <c r="B37" s="57" t="s">
        <v>32</v>
      </c>
      <c r="C37" s="59" t="s">
        <v>23</v>
      </c>
      <c r="D37" s="57" t="s">
        <v>195</v>
      </c>
      <c r="E37" s="29">
        <v>15</v>
      </c>
      <c r="F37" s="29">
        <f t="shared" si="0"/>
        <v>15</v>
      </c>
      <c r="G37" s="57">
        <v>1</v>
      </c>
      <c r="H37" s="28">
        <v>20</v>
      </c>
      <c r="I37" s="25">
        <f t="shared" si="4"/>
        <v>20</v>
      </c>
      <c r="J37" s="25">
        <v>3</v>
      </c>
      <c r="K37" s="23">
        <f t="shared" si="1"/>
        <v>5</v>
      </c>
      <c r="L37" s="26">
        <f t="shared" si="3"/>
        <v>215.10000000000002</v>
      </c>
    </row>
    <row r="38" spans="1:12" x14ac:dyDescent="0.25">
      <c r="A38" s="66">
        <v>41373</v>
      </c>
      <c r="B38" s="57" t="s">
        <v>180</v>
      </c>
      <c r="C38" s="59" t="s">
        <v>12</v>
      </c>
      <c r="D38" s="57" t="s">
        <v>13</v>
      </c>
      <c r="E38" s="29">
        <v>14.3</v>
      </c>
      <c r="F38" s="29">
        <f t="shared" si="0"/>
        <v>14.3</v>
      </c>
      <c r="G38" s="57">
        <v>1</v>
      </c>
      <c r="H38" s="28">
        <v>35</v>
      </c>
      <c r="I38" s="25">
        <f t="shared" si="4"/>
        <v>35</v>
      </c>
      <c r="J38" s="25">
        <v>15</v>
      </c>
      <c r="K38" s="23">
        <f t="shared" si="1"/>
        <v>20.7</v>
      </c>
      <c r="L38" s="26">
        <f t="shared" si="3"/>
        <v>235.8</v>
      </c>
    </row>
    <row r="39" spans="1:12" x14ac:dyDescent="0.25">
      <c r="A39" s="66">
        <v>41373</v>
      </c>
      <c r="B39" s="57" t="s">
        <v>183</v>
      </c>
      <c r="C39" s="59" t="s">
        <v>102</v>
      </c>
      <c r="D39" s="57" t="s">
        <v>21</v>
      </c>
      <c r="E39" s="29">
        <v>17.5</v>
      </c>
      <c r="F39" s="29">
        <f t="shared" si="0"/>
        <v>17.5</v>
      </c>
      <c r="G39" s="57">
        <v>1</v>
      </c>
      <c r="H39" s="28">
        <v>25</v>
      </c>
      <c r="I39" s="25">
        <f t="shared" si="4"/>
        <v>25</v>
      </c>
      <c r="J39" s="25">
        <v>6</v>
      </c>
      <c r="K39" s="23">
        <f t="shared" si="1"/>
        <v>7.5</v>
      </c>
      <c r="L39" s="26">
        <f t="shared" si="3"/>
        <v>243.3</v>
      </c>
    </row>
    <row r="40" spans="1:12" x14ac:dyDescent="0.25">
      <c r="A40" s="66">
        <v>41373</v>
      </c>
      <c r="B40" s="57" t="s">
        <v>131</v>
      </c>
      <c r="C40" s="78" t="s">
        <v>211</v>
      </c>
      <c r="D40" s="57" t="s">
        <v>13</v>
      </c>
      <c r="E40" s="29">
        <v>0.31</v>
      </c>
      <c r="F40" s="29">
        <f t="shared" si="0"/>
        <v>0.31</v>
      </c>
      <c r="G40" s="57">
        <v>1</v>
      </c>
      <c r="H40" s="28">
        <v>0</v>
      </c>
      <c r="I40" s="25">
        <f t="shared" si="4"/>
        <v>0</v>
      </c>
      <c r="J40" s="25">
        <v>0.69</v>
      </c>
      <c r="K40" s="23">
        <f t="shared" si="1"/>
        <v>-0.31</v>
      </c>
      <c r="L40" s="26">
        <f t="shared" si="3"/>
        <v>242.99</v>
      </c>
    </row>
    <row r="41" spans="1:12" x14ac:dyDescent="0.25">
      <c r="A41" s="66">
        <v>41373</v>
      </c>
      <c r="B41" s="57" t="s">
        <v>184</v>
      </c>
      <c r="C41" s="78" t="s">
        <v>12</v>
      </c>
      <c r="D41" s="57" t="s">
        <v>13</v>
      </c>
      <c r="E41" s="29">
        <v>3.6</v>
      </c>
      <c r="F41" s="29">
        <f t="shared" si="0"/>
        <v>3.6</v>
      </c>
      <c r="G41" s="57">
        <v>1</v>
      </c>
      <c r="H41" s="28">
        <v>10</v>
      </c>
      <c r="I41" s="25">
        <f t="shared" si="4"/>
        <v>10</v>
      </c>
      <c r="J41" s="25">
        <v>4.8</v>
      </c>
      <c r="K41" s="23">
        <f t="shared" si="1"/>
        <v>6.4</v>
      </c>
      <c r="L41" s="26">
        <f t="shared" si="3"/>
        <v>249.39000000000001</v>
      </c>
    </row>
    <row r="42" spans="1:12" x14ac:dyDescent="0.25">
      <c r="A42" s="66">
        <v>41374</v>
      </c>
      <c r="B42" s="57" t="s">
        <v>120</v>
      </c>
      <c r="C42" s="78" t="s">
        <v>105</v>
      </c>
      <c r="D42" s="57" t="s">
        <v>101</v>
      </c>
      <c r="E42" s="29">
        <v>20</v>
      </c>
      <c r="F42" s="29">
        <f t="shared" si="0"/>
        <v>20</v>
      </c>
      <c r="G42" s="57">
        <v>1</v>
      </c>
      <c r="H42" s="28">
        <v>25</v>
      </c>
      <c r="I42" s="25">
        <f t="shared" si="4"/>
        <v>25</v>
      </c>
      <c r="J42" s="25">
        <v>6</v>
      </c>
      <c r="K42" s="23">
        <f t="shared" si="1"/>
        <v>5</v>
      </c>
      <c r="L42" s="26">
        <f t="shared" si="3"/>
        <v>254.39000000000001</v>
      </c>
    </row>
    <row r="43" spans="1:12" x14ac:dyDescent="0.25">
      <c r="A43" s="66">
        <v>41374</v>
      </c>
      <c r="B43" s="57" t="s">
        <v>180</v>
      </c>
      <c r="C43" s="78" t="s">
        <v>12</v>
      </c>
      <c r="D43" s="57" t="s">
        <v>13</v>
      </c>
      <c r="E43" s="29">
        <v>14.3</v>
      </c>
      <c r="F43" s="29">
        <f t="shared" si="0"/>
        <v>14.3</v>
      </c>
      <c r="G43" s="57">
        <v>1</v>
      </c>
      <c r="H43" s="28">
        <v>35</v>
      </c>
      <c r="I43" s="25">
        <f t="shared" si="4"/>
        <v>35</v>
      </c>
      <c r="J43" s="25">
        <v>10</v>
      </c>
      <c r="K43" s="23">
        <f t="shared" si="1"/>
        <v>20.7</v>
      </c>
      <c r="L43" s="26">
        <f t="shared" si="3"/>
        <v>275.09000000000003</v>
      </c>
    </row>
    <row r="44" spans="1:12" x14ac:dyDescent="0.25">
      <c r="A44" s="66">
        <v>41374</v>
      </c>
      <c r="B44" s="57" t="s">
        <v>185</v>
      </c>
      <c r="C44" s="78" t="s">
        <v>28</v>
      </c>
      <c r="D44" s="57" t="s">
        <v>29</v>
      </c>
      <c r="E44" s="29">
        <v>54.4</v>
      </c>
      <c r="F44" s="29">
        <f t="shared" si="0"/>
        <v>54.4</v>
      </c>
      <c r="G44" s="57">
        <v>1</v>
      </c>
      <c r="H44" s="28">
        <v>68</v>
      </c>
      <c r="I44" s="25">
        <f t="shared" si="4"/>
        <v>68</v>
      </c>
      <c r="J44" s="25">
        <v>4.8</v>
      </c>
      <c r="K44" s="23">
        <f t="shared" si="1"/>
        <v>13.600000000000001</v>
      </c>
      <c r="L44" s="26">
        <f t="shared" si="3"/>
        <v>288.69000000000005</v>
      </c>
    </row>
    <row r="45" spans="1:12" x14ac:dyDescent="0.25">
      <c r="A45" s="66">
        <v>41375</v>
      </c>
      <c r="B45" s="57" t="s">
        <v>95</v>
      </c>
      <c r="C45" s="59" t="s">
        <v>103</v>
      </c>
      <c r="D45" s="57" t="s">
        <v>13</v>
      </c>
      <c r="E45" s="29">
        <v>2.5</v>
      </c>
      <c r="F45" s="29">
        <f t="shared" si="0"/>
        <v>2.5</v>
      </c>
      <c r="G45" s="57">
        <v>1</v>
      </c>
      <c r="H45" s="28">
        <v>10</v>
      </c>
      <c r="I45" s="25">
        <f t="shared" si="4"/>
        <v>10</v>
      </c>
      <c r="J45" s="25">
        <v>6</v>
      </c>
      <c r="K45" s="23">
        <f t="shared" si="1"/>
        <v>7.5</v>
      </c>
      <c r="L45" s="26">
        <f t="shared" si="3"/>
        <v>296.19000000000005</v>
      </c>
    </row>
    <row r="46" spans="1:12" x14ac:dyDescent="0.25">
      <c r="A46" s="66">
        <v>41375</v>
      </c>
      <c r="B46" s="57" t="s">
        <v>95</v>
      </c>
      <c r="C46" s="59" t="s">
        <v>103</v>
      </c>
      <c r="D46" s="57" t="s">
        <v>13</v>
      </c>
      <c r="E46" s="29">
        <v>2.5</v>
      </c>
      <c r="F46" s="29">
        <f t="shared" si="0"/>
        <v>2.5</v>
      </c>
      <c r="G46" s="57">
        <v>1</v>
      </c>
      <c r="H46" s="28">
        <v>10</v>
      </c>
      <c r="I46" s="25">
        <f t="shared" si="4"/>
        <v>10</v>
      </c>
      <c r="J46" s="25">
        <v>6</v>
      </c>
      <c r="K46" s="23">
        <f t="shared" si="1"/>
        <v>7.5</v>
      </c>
      <c r="L46" s="26">
        <f t="shared" si="3"/>
        <v>303.69000000000005</v>
      </c>
    </row>
    <row r="47" spans="1:12" x14ac:dyDescent="0.25">
      <c r="A47" s="66">
        <v>41375</v>
      </c>
      <c r="B47" s="57" t="s">
        <v>40</v>
      </c>
      <c r="C47" s="59" t="s">
        <v>41</v>
      </c>
      <c r="D47" s="57" t="s">
        <v>13</v>
      </c>
      <c r="E47" s="29">
        <v>4.7</v>
      </c>
      <c r="F47" s="29">
        <f t="shared" si="0"/>
        <v>4.7</v>
      </c>
      <c r="G47" s="57">
        <v>1</v>
      </c>
      <c r="H47" s="28">
        <v>12</v>
      </c>
      <c r="I47" s="25">
        <f t="shared" si="4"/>
        <v>12</v>
      </c>
      <c r="J47" s="25">
        <v>3</v>
      </c>
      <c r="K47" s="23">
        <f t="shared" si="1"/>
        <v>7.3</v>
      </c>
      <c r="L47" s="26">
        <f t="shared" si="3"/>
        <v>310.99000000000007</v>
      </c>
    </row>
    <row r="48" spans="1:12" x14ac:dyDescent="0.25">
      <c r="A48" s="66">
        <v>41375</v>
      </c>
      <c r="B48" s="57" t="s">
        <v>120</v>
      </c>
      <c r="C48" s="59" t="s">
        <v>105</v>
      </c>
      <c r="D48" s="57" t="s">
        <v>101</v>
      </c>
      <c r="E48" s="29">
        <v>20</v>
      </c>
      <c r="F48" s="29">
        <f t="shared" si="0"/>
        <v>20</v>
      </c>
      <c r="G48" s="57">
        <v>1</v>
      </c>
      <c r="H48" s="28">
        <v>25</v>
      </c>
      <c r="I48" s="25">
        <f t="shared" si="4"/>
        <v>25</v>
      </c>
      <c r="J48" s="25">
        <v>15</v>
      </c>
      <c r="K48" s="23">
        <f t="shared" si="1"/>
        <v>5</v>
      </c>
      <c r="L48" s="26">
        <f t="shared" si="3"/>
        <v>315.99000000000007</v>
      </c>
    </row>
    <row r="49" spans="1:12" x14ac:dyDescent="0.25">
      <c r="A49" s="66">
        <v>41375</v>
      </c>
      <c r="B49" s="57" t="s">
        <v>142</v>
      </c>
      <c r="C49" s="59" t="s">
        <v>105</v>
      </c>
      <c r="D49" s="57" t="s">
        <v>101</v>
      </c>
      <c r="E49" s="29">
        <v>20</v>
      </c>
      <c r="F49" s="29">
        <f t="shared" si="0"/>
        <v>20</v>
      </c>
      <c r="G49" s="57">
        <v>1</v>
      </c>
      <c r="H49" s="28">
        <v>25</v>
      </c>
      <c r="I49" s="25">
        <f t="shared" si="4"/>
        <v>25</v>
      </c>
      <c r="J49" s="25">
        <v>10</v>
      </c>
      <c r="K49" s="23">
        <f t="shared" si="1"/>
        <v>5</v>
      </c>
      <c r="L49" s="26">
        <f t="shared" si="3"/>
        <v>320.99000000000007</v>
      </c>
    </row>
    <row r="50" spans="1:12" x14ac:dyDescent="0.25">
      <c r="A50" s="66">
        <v>41376</v>
      </c>
      <c r="B50" s="57" t="s">
        <v>95</v>
      </c>
      <c r="C50" s="59" t="s">
        <v>103</v>
      </c>
      <c r="D50" s="57" t="s">
        <v>13</v>
      </c>
      <c r="E50" s="29">
        <v>2.5</v>
      </c>
      <c r="F50" s="29">
        <f t="shared" si="0"/>
        <v>2.5</v>
      </c>
      <c r="G50" s="57">
        <v>1</v>
      </c>
      <c r="H50" s="28">
        <v>10</v>
      </c>
      <c r="I50" s="25">
        <f t="shared" si="4"/>
        <v>10</v>
      </c>
      <c r="J50" s="25">
        <v>3</v>
      </c>
      <c r="K50" s="23">
        <f t="shared" si="1"/>
        <v>7.5</v>
      </c>
      <c r="L50" s="26">
        <f t="shared" si="3"/>
        <v>328.49000000000007</v>
      </c>
    </row>
    <row r="51" spans="1:12" x14ac:dyDescent="0.25">
      <c r="A51" s="66">
        <v>41376</v>
      </c>
      <c r="B51" s="57" t="s">
        <v>40</v>
      </c>
      <c r="C51" s="59" t="s">
        <v>41</v>
      </c>
      <c r="D51" s="57" t="s">
        <v>13</v>
      </c>
      <c r="E51" s="29">
        <v>4.7</v>
      </c>
      <c r="F51" s="29">
        <f t="shared" si="0"/>
        <v>4.7</v>
      </c>
      <c r="G51" s="57">
        <v>1</v>
      </c>
      <c r="H51" s="28">
        <v>12</v>
      </c>
      <c r="I51" s="25">
        <f t="shared" si="4"/>
        <v>12</v>
      </c>
      <c r="J51" s="25">
        <v>15</v>
      </c>
      <c r="K51" s="23">
        <f t="shared" si="1"/>
        <v>7.3</v>
      </c>
      <c r="L51" s="26">
        <f t="shared" si="3"/>
        <v>335.79000000000008</v>
      </c>
    </row>
    <row r="52" spans="1:12" x14ac:dyDescent="0.25">
      <c r="A52" s="66">
        <v>41376</v>
      </c>
      <c r="B52" s="57" t="s">
        <v>125</v>
      </c>
      <c r="C52" s="59" t="s">
        <v>105</v>
      </c>
      <c r="D52" s="57" t="s">
        <v>101</v>
      </c>
      <c r="E52" s="29">
        <v>20</v>
      </c>
      <c r="F52" s="29">
        <f t="shared" si="0"/>
        <v>20</v>
      </c>
      <c r="G52" s="57">
        <v>1</v>
      </c>
      <c r="H52" s="28">
        <v>25</v>
      </c>
      <c r="I52" s="25">
        <f t="shared" si="4"/>
        <v>25</v>
      </c>
      <c r="J52" s="25">
        <v>6</v>
      </c>
      <c r="K52" s="23">
        <f t="shared" si="1"/>
        <v>5</v>
      </c>
      <c r="L52" s="26">
        <f t="shared" si="3"/>
        <v>340.79000000000008</v>
      </c>
    </row>
    <row r="53" spans="1:12" x14ac:dyDescent="0.25">
      <c r="A53" s="66">
        <v>41376</v>
      </c>
      <c r="B53" s="57" t="s">
        <v>95</v>
      </c>
      <c r="C53" s="78" t="s">
        <v>103</v>
      </c>
      <c r="D53" s="57" t="s">
        <v>13</v>
      </c>
      <c r="E53" s="29">
        <v>2.5</v>
      </c>
      <c r="F53" s="29">
        <f t="shared" si="0"/>
        <v>5</v>
      </c>
      <c r="G53" s="57">
        <v>2</v>
      </c>
      <c r="H53" s="28">
        <v>10</v>
      </c>
      <c r="I53" s="25">
        <f t="shared" si="4"/>
        <v>20</v>
      </c>
      <c r="J53" s="25">
        <v>0.69</v>
      </c>
      <c r="K53" s="23">
        <f t="shared" si="1"/>
        <v>15</v>
      </c>
      <c r="L53" s="26">
        <f t="shared" si="3"/>
        <v>355.79000000000008</v>
      </c>
    </row>
    <row r="54" spans="1:12" x14ac:dyDescent="0.25">
      <c r="A54" s="66">
        <v>41376</v>
      </c>
      <c r="B54" s="57" t="s">
        <v>182</v>
      </c>
      <c r="C54" s="78" t="s">
        <v>30</v>
      </c>
      <c r="D54" s="57" t="s">
        <v>13</v>
      </c>
      <c r="E54" s="29">
        <v>3</v>
      </c>
      <c r="F54" s="29">
        <f t="shared" si="0"/>
        <v>6</v>
      </c>
      <c r="G54" s="57">
        <v>2</v>
      </c>
      <c r="H54" s="28">
        <v>15</v>
      </c>
      <c r="I54" s="25">
        <f t="shared" si="4"/>
        <v>30</v>
      </c>
      <c r="J54" s="25">
        <v>4.8</v>
      </c>
      <c r="K54" s="23">
        <f t="shared" si="1"/>
        <v>24</v>
      </c>
      <c r="L54" s="26">
        <f t="shared" si="3"/>
        <v>379.79000000000008</v>
      </c>
    </row>
    <row r="55" spans="1:12" x14ac:dyDescent="0.25">
      <c r="A55" s="66">
        <v>41376</v>
      </c>
      <c r="B55" s="57" t="s">
        <v>186</v>
      </c>
      <c r="C55" s="78" t="s">
        <v>105</v>
      </c>
      <c r="D55" s="57" t="s">
        <v>101</v>
      </c>
      <c r="E55" s="29">
        <v>20</v>
      </c>
      <c r="F55" s="29">
        <f t="shared" si="0"/>
        <v>20</v>
      </c>
      <c r="G55" s="57">
        <v>1</v>
      </c>
      <c r="H55" s="28">
        <v>25</v>
      </c>
      <c r="I55" s="25">
        <f t="shared" si="4"/>
        <v>25</v>
      </c>
      <c r="J55" s="25">
        <v>6</v>
      </c>
      <c r="K55" s="23">
        <f t="shared" si="1"/>
        <v>5</v>
      </c>
      <c r="L55" s="26">
        <f t="shared" si="3"/>
        <v>384.79000000000008</v>
      </c>
    </row>
    <row r="56" spans="1:12" x14ac:dyDescent="0.25">
      <c r="A56" s="66">
        <v>41376</v>
      </c>
      <c r="B56" s="57" t="s">
        <v>95</v>
      </c>
      <c r="C56" s="78" t="s">
        <v>103</v>
      </c>
      <c r="D56" s="57" t="s">
        <v>13</v>
      </c>
      <c r="E56" s="29">
        <v>2.5</v>
      </c>
      <c r="F56" s="29">
        <f t="shared" si="0"/>
        <v>2.5</v>
      </c>
      <c r="G56" s="57">
        <v>1</v>
      </c>
      <c r="H56" s="28">
        <v>10</v>
      </c>
      <c r="I56" s="25">
        <f t="shared" si="4"/>
        <v>10</v>
      </c>
      <c r="J56" s="25">
        <v>10</v>
      </c>
      <c r="K56" s="23">
        <f t="shared" si="1"/>
        <v>7.5</v>
      </c>
      <c r="L56" s="26">
        <f t="shared" si="3"/>
        <v>392.29000000000008</v>
      </c>
    </row>
    <row r="57" spans="1:12" x14ac:dyDescent="0.25">
      <c r="A57" s="66">
        <v>41376</v>
      </c>
      <c r="B57" s="57" t="s">
        <v>40</v>
      </c>
      <c r="C57" s="78" t="s">
        <v>41</v>
      </c>
      <c r="D57" s="57" t="s">
        <v>13</v>
      </c>
      <c r="E57" s="29">
        <v>4.7</v>
      </c>
      <c r="F57" s="29">
        <f t="shared" si="0"/>
        <v>4.7</v>
      </c>
      <c r="G57" s="57">
        <v>1</v>
      </c>
      <c r="H57" s="28">
        <v>12</v>
      </c>
      <c r="I57" s="25">
        <f t="shared" si="4"/>
        <v>12</v>
      </c>
      <c r="J57" s="25">
        <v>4.8</v>
      </c>
      <c r="K57" s="23">
        <f t="shared" si="1"/>
        <v>7.3</v>
      </c>
      <c r="L57" s="26">
        <f t="shared" si="3"/>
        <v>399.59000000000009</v>
      </c>
    </row>
    <row r="58" spans="1:12" x14ac:dyDescent="0.25">
      <c r="A58" s="66">
        <v>41377</v>
      </c>
      <c r="B58" s="57" t="s">
        <v>36</v>
      </c>
      <c r="C58" s="59" t="s">
        <v>18</v>
      </c>
      <c r="D58" s="57" t="s">
        <v>13</v>
      </c>
      <c r="E58" s="29">
        <v>3.5</v>
      </c>
      <c r="F58" s="29">
        <f t="shared" si="0"/>
        <v>3.5</v>
      </c>
      <c r="G58" s="57">
        <v>1</v>
      </c>
      <c r="H58" s="28">
        <v>20</v>
      </c>
      <c r="I58" s="25">
        <f t="shared" si="4"/>
        <v>20</v>
      </c>
      <c r="J58" s="25">
        <v>10</v>
      </c>
      <c r="K58" s="23">
        <f t="shared" si="1"/>
        <v>16.5</v>
      </c>
      <c r="L58" s="26">
        <f t="shared" si="3"/>
        <v>416.09000000000009</v>
      </c>
    </row>
    <row r="59" spans="1:12" x14ac:dyDescent="0.25">
      <c r="A59" s="66">
        <v>41377</v>
      </c>
      <c r="B59" s="57" t="s">
        <v>182</v>
      </c>
      <c r="C59" s="59" t="s">
        <v>30</v>
      </c>
      <c r="D59" s="57" t="s">
        <v>13</v>
      </c>
      <c r="E59" s="29">
        <v>3</v>
      </c>
      <c r="F59" s="29">
        <f t="shared" si="0"/>
        <v>3</v>
      </c>
      <c r="G59" s="57">
        <v>1</v>
      </c>
      <c r="H59" s="28">
        <v>15</v>
      </c>
      <c r="I59" s="25">
        <f t="shared" si="4"/>
        <v>15</v>
      </c>
      <c r="J59" s="25">
        <v>3</v>
      </c>
      <c r="K59" s="23">
        <f t="shared" si="1"/>
        <v>12</v>
      </c>
      <c r="L59" s="26">
        <f t="shared" si="3"/>
        <v>428.09000000000009</v>
      </c>
    </row>
    <row r="60" spans="1:12" x14ac:dyDescent="0.25">
      <c r="A60" s="66">
        <v>41377</v>
      </c>
      <c r="B60" s="57" t="s">
        <v>34</v>
      </c>
      <c r="C60" s="59" t="s">
        <v>23</v>
      </c>
      <c r="D60" s="57" t="s">
        <v>52</v>
      </c>
      <c r="E60" s="29">
        <v>20</v>
      </c>
      <c r="F60" s="29">
        <f t="shared" si="0"/>
        <v>20</v>
      </c>
      <c r="G60" s="57">
        <v>1</v>
      </c>
      <c r="H60" s="28">
        <v>25</v>
      </c>
      <c r="I60" s="25">
        <f t="shared" si="4"/>
        <v>25</v>
      </c>
      <c r="J60" s="25">
        <v>15</v>
      </c>
      <c r="K60" s="23">
        <f t="shared" si="1"/>
        <v>5</v>
      </c>
      <c r="L60" s="26">
        <f t="shared" si="3"/>
        <v>433.09000000000009</v>
      </c>
    </row>
    <row r="61" spans="1:12" x14ac:dyDescent="0.25">
      <c r="A61" s="66">
        <v>41377</v>
      </c>
      <c r="B61" s="57" t="s">
        <v>26</v>
      </c>
      <c r="C61" s="59" t="s">
        <v>20</v>
      </c>
      <c r="D61" s="57" t="s">
        <v>21</v>
      </c>
      <c r="E61" s="29">
        <v>11.2</v>
      </c>
      <c r="F61" s="29">
        <f t="shared" si="0"/>
        <v>11.2</v>
      </c>
      <c r="G61" s="57">
        <v>1</v>
      </c>
      <c r="H61" s="28">
        <v>16</v>
      </c>
      <c r="I61" s="25">
        <f t="shared" si="4"/>
        <v>16</v>
      </c>
      <c r="J61" s="25">
        <v>6</v>
      </c>
      <c r="K61" s="23">
        <f t="shared" si="1"/>
        <v>4.8000000000000007</v>
      </c>
      <c r="L61" s="26">
        <f t="shared" si="3"/>
        <v>437.8900000000001</v>
      </c>
    </row>
    <row r="62" spans="1:12" x14ac:dyDescent="0.25">
      <c r="A62" s="66">
        <v>41378</v>
      </c>
      <c r="B62" s="57" t="s">
        <v>187</v>
      </c>
      <c r="C62" s="78" t="s">
        <v>105</v>
      </c>
      <c r="D62" s="57" t="s">
        <v>101</v>
      </c>
      <c r="E62" s="29">
        <v>20</v>
      </c>
      <c r="F62" s="29">
        <f t="shared" si="0"/>
        <v>20</v>
      </c>
      <c r="G62" s="57">
        <v>1</v>
      </c>
      <c r="H62" s="28">
        <v>25</v>
      </c>
      <c r="I62" s="25">
        <f t="shared" si="4"/>
        <v>25</v>
      </c>
      <c r="J62" s="25">
        <v>0.69</v>
      </c>
      <c r="K62" s="23">
        <f t="shared" si="1"/>
        <v>5</v>
      </c>
      <c r="L62" s="26">
        <f t="shared" si="3"/>
        <v>442.8900000000001</v>
      </c>
    </row>
    <row r="63" spans="1:12" x14ac:dyDescent="0.25">
      <c r="A63" s="66">
        <v>41378</v>
      </c>
      <c r="B63" s="57" t="s">
        <v>125</v>
      </c>
      <c r="C63" s="78" t="s">
        <v>105</v>
      </c>
      <c r="D63" s="57" t="s">
        <v>101</v>
      </c>
      <c r="E63" s="29">
        <v>20</v>
      </c>
      <c r="F63" s="29">
        <f t="shared" si="0"/>
        <v>20</v>
      </c>
      <c r="G63" s="57">
        <v>1</v>
      </c>
      <c r="H63" s="28">
        <v>25</v>
      </c>
      <c r="I63" s="25">
        <f t="shared" si="4"/>
        <v>25</v>
      </c>
      <c r="J63" s="25">
        <v>4.8</v>
      </c>
      <c r="K63" s="23">
        <f t="shared" si="1"/>
        <v>5</v>
      </c>
      <c r="L63" s="26">
        <f t="shared" si="3"/>
        <v>447.8900000000001</v>
      </c>
    </row>
    <row r="64" spans="1:12" x14ac:dyDescent="0.25">
      <c r="A64" s="66">
        <v>41378</v>
      </c>
      <c r="B64" s="57" t="s">
        <v>120</v>
      </c>
      <c r="C64" s="78" t="s">
        <v>105</v>
      </c>
      <c r="D64" s="57" t="s">
        <v>101</v>
      </c>
      <c r="E64" s="29">
        <v>20</v>
      </c>
      <c r="F64" s="29">
        <f t="shared" si="0"/>
        <v>20</v>
      </c>
      <c r="G64" s="57">
        <v>1</v>
      </c>
      <c r="H64" s="28">
        <v>25</v>
      </c>
      <c r="I64" s="25">
        <f t="shared" si="4"/>
        <v>25</v>
      </c>
      <c r="J64" s="25">
        <v>6</v>
      </c>
      <c r="K64" s="23">
        <f t="shared" si="1"/>
        <v>5</v>
      </c>
      <c r="L64" s="26">
        <f t="shared" si="3"/>
        <v>452.8900000000001</v>
      </c>
    </row>
    <row r="65" spans="1:12" x14ac:dyDescent="0.25">
      <c r="A65" s="66">
        <v>41378</v>
      </c>
      <c r="B65" s="57" t="s">
        <v>120</v>
      </c>
      <c r="C65" s="78" t="s">
        <v>105</v>
      </c>
      <c r="D65" s="57" t="s">
        <v>101</v>
      </c>
      <c r="E65" s="29">
        <v>20</v>
      </c>
      <c r="F65" s="29">
        <f t="shared" si="0"/>
        <v>20</v>
      </c>
      <c r="G65" s="57">
        <v>1</v>
      </c>
      <c r="H65" s="28">
        <v>25</v>
      </c>
      <c r="I65" s="25">
        <f t="shared" si="4"/>
        <v>25</v>
      </c>
      <c r="J65" s="25">
        <v>10</v>
      </c>
      <c r="K65" s="23">
        <f t="shared" si="1"/>
        <v>5</v>
      </c>
      <c r="L65" s="26">
        <f t="shared" si="3"/>
        <v>457.8900000000001</v>
      </c>
    </row>
    <row r="66" spans="1:12" x14ac:dyDescent="0.25">
      <c r="A66" s="66">
        <v>41378</v>
      </c>
      <c r="B66" s="57" t="s">
        <v>19</v>
      </c>
      <c r="C66" s="78" t="s">
        <v>20</v>
      </c>
      <c r="D66" s="57" t="s">
        <v>21</v>
      </c>
      <c r="E66" s="29">
        <v>7</v>
      </c>
      <c r="F66" s="29">
        <f t="shared" si="0"/>
        <v>7</v>
      </c>
      <c r="G66" s="57">
        <v>1</v>
      </c>
      <c r="H66" s="28">
        <v>10</v>
      </c>
      <c r="I66" s="25">
        <f t="shared" si="4"/>
        <v>10</v>
      </c>
      <c r="J66" s="25">
        <v>4.8</v>
      </c>
      <c r="K66" s="23">
        <f t="shared" si="1"/>
        <v>3</v>
      </c>
      <c r="L66" s="26">
        <f t="shared" si="3"/>
        <v>460.8900000000001</v>
      </c>
    </row>
    <row r="67" spans="1:12" x14ac:dyDescent="0.25">
      <c r="A67" s="66">
        <v>41378</v>
      </c>
      <c r="B67" s="57" t="s">
        <v>120</v>
      </c>
      <c r="C67" s="59" t="s">
        <v>105</v>
      </c>
      <c r="D67" s="57" t="s">
        <v>101</v>
      </c>
      <c r="E67" s="29">
        <v>20</v>
      </c>
      <c r="F67" s="29">
        <f t="shared" si="0"/>
        <v>20</v>
      </c>
      <c r="G67" s="57">
        <v>1</v>
      </c>
      <c r="H67" s="28">
        <v>25</v>
      </c>
      <c r="I67" s="25">
        <f t="shared" si="4"/>
        <v>25</v>
      </c>
      <c r="J67" s="25">
        <v>6</v>
      </c>
      <c r="K67" s="23">
        <f t="shared" si="1"/>
        <v>5</v>
      </c>
      <c r="L67" s="26">
        <f t="shared" si="3"/>
        <v>465.8900000000001</v>
      </c>
    </row>
    <row r="68" spans="1:12" x14ac:dyDescent="0.25">
      <c r="A68" s="66">
        <v>41378</v>
      </c>
      <c r="B68" s="57" t="s">
        <v>125</v>
      </c>
      <c r="C68" s="59" t="s">
        <v>105</v>
      </c>
      <c r="D68" s="57" t="s">
        <v>101</v>
      </c>
      <c r="E68" s="29">
        <v>20</v>
      </c>
      <c r="F68" s="29">
        <f t="shared" si="0"/>
        <v>20</v>
      </c>
      <c r="G68" s="57">
        <v>1</v>
      </c>
      <c r="H68" s="28">
        <v>25</v>
      </c>
      <c r="I68" s="25">
        <f t="shared" si="4"/>
        <v>25</v>
      </c>
      <c r="J68" s="25">
        <v>6</v>
      </c>
      <c r="K68" s="23">
        <f t="shared" si="1"/>
        <v>5</v>
      </c>
      <c r="L68" s="26">
        <f t="shared" si="3"/>
        <v>470.8900000000001</v>
      </c>
    </row>
    <row r="69" spans="1:12" x14ac:dyDescent="0.25">
      <c r="A69" s="66">
        <v>41378</v>
      </c>
      <c r="B69" s="57" t="s">
        <v>127</v>
      </c>
      <c r="C69" s="59" t="s">
        <v>105</v>
      </c>
      <c r="D69" s="57" t="s">
        <v>101</v>
      </c>
      <c r="E69" s="29">
        <v>20</v>
      </c>
      <c r="F69" s="29">
        <f t="shared" si="0"/>
        <v>20</v>
      </c>
      <c r="G69" s="57">
        <v>1</v>
      </c>
      <c r="H69" s="28">
        <v>25</v>
      </c>
      <c r="I69" s="25">
        <f t="shared" si="4"/>
        <v>25</v>
      </c>
      <c r="J69" s="25">
        <v>3</v>
      </c>
      <c r="K69" s="23">
        <f t="shared" si="1"/>
        <v>5</v>
      </c>
      <c r="L69" s="26">
        <f t="shared" si="3"/>
        <v>475.8900000000001</v>
      </c>
    </row>
    <row r="70" spans="1:12" x14ac:dyDescent="0.25">
      <c r="A70" s="66">
        <v>41378</v>
      </c>
      <c r="B70" s="57" t="s">
        <v>137</v>
      </c>
      <c r="C70" s="59" t="s">
        <v>105</v>
      </c>
      <c r="D70" s="57" t="s">
        <v>101</v>
      </c>
      <c r="E70" s="29">
        <v>20</v>
      </c>
      <c r="F70" s="29">
        <f t="shared" si="0"/>
        <v>20</v>
      </c>
      <c r="G70" s="57">
        <v>1</v>
      </c>
      <c r="H70" s="28">
        <v>25</v>
      </c>
      <c r="I70" s="25">
        <f t="shared" si="4"/>
        <v>25</v>
      </c>
      <c r="J70" s="25">
        <v>15</v>
      </c>
      <c r="K70" s="23">
        <f t="shared" si="1"/>
        <v>5</v>
      </c>
      <c r="L70" s="26">
        <f t="shared" si="3"/>
        <v>480.8900000000001</v>
      </c>
    </row>
    <row r="71" spans="1:12" x14ac:dyDescent="0.25">
      <c r="A71" s="66">
        <v>41378</v>
      </c>
      <c r="B71" s="57" t="s">
        <v>180</v>
      </c>
      <c r="C71" s="78" t="s">
        <v>12</v>
      </c>
      <c r="D71" s="57" t="s">
        <v>13</v>
      </c>
      <c r="E71" s="29">
        <v>14.3</v>
      </c>
      <c r="F71" s="29">
        <f t="shared" si="0"/>
        <v>14.3</v>
      </c>
      <c r="G71" s="57">
        <v>1</v>
      </c>
      <c r="H71" s="28">
        <v>35</v>
      </c>
      <c r="I71" s="25">
        <f t="shared" si="4"/>
        <v>35</v>
      </c>
      <c r="J71" s="25">
        <v>6</v>
      </c>
      <c r="K71" s="23">
        <f t="shared" si="1"/>
        <v>20.7</v>
      </c>
      <c r="L71" s="26">
        <f t="shared" si="3"/>
        <v>501.59000000000009</v>
      </c>
    </row>
    <row r="72" spans="1:12" x14ac:dyDescent="0.25">
      <c r="A72" s="66">
        <v>41379</v>
      </c>
      <c r="B72" s="57" t="s">
        <v>17</v>
      </c>
      <c r="C72" s="78" t="s">
        <v>18</v>
      </c>
      <c r="D72" s="57" t="s">
        <v>13</v>
      </c>
      <c r="E72" s="29">
        <v>4.5999999999999996</v>
      </c>
      <c r="F72" s="29">
        <f t="shared" si="0"/>
        <v>4.5999999999999996</v>
      </c>
      <c r="G72" s="57">
        <v>1</v>
      </c>
      <c r="H72" s="28">
        <v>20</v>
      </c>
      <c r="I72" s="25">
        <f t="shared" si="4"/>
        <v>20</v>
      </c>
      <c r="J72" s="25">
        <v>10</v>
      </c>
      <c r="K72" s="23">
        <f t="shared" si="1"/>
        <v>15.4</v>
      </c>
      <c r="L72" s="26">
        <f t="shared" si="3"/>
        <v>516.99000000000012</v>
      </c>
    </row>
    <row r="73" spans="1:12" x14ac:dyDescent="0.25">
      <c r="A73" s="66">
        <v>41380</v>
      </c>
      <c r="B73" s="57" t="s">
        <v>137</v>
      </c>
      <c r="C73" s="78" t="s">
        <v>105</v>
      </c>
      <c r="D73" s="57" t="s">
        <v>101</v>
      </c>
      <c r="E73" s="29">
        <v>20</v>
      </c>
      <c r="F73" s="29">
        <f t="shared" si="0"/>
        <v>20</v>
      </c>
      <c r="G73" s="57">
        <v>1</v>
      </c>
      <c r="H73" s="28">
        <v>25</v>
      </c>
      <c r="I73" s="25">
        <f t="shared" si="4"/>
        <v>25</v>
      </c>
      <c r="J73" s="25">
        <v>4.8</v>
      </c>
      <c r="K73" s="23">
        <f t="shared" si="1"/>
        <v>5</v>
      </c>
      <c r="L73" s="26">
        <f t="shared" si="3"/>
        <v>521.99000000000012</v>
      </c>
    </row>
    <row r="74" spans="1:12" x14ac:dyDescent="0.25">
      <c r="A74" s="66">
        <v>41380</v>
      </c>
      <c r="B74" s="57" t="s">
        <v>126</v>
      </c>
      <c r="C74" s="59" t="s">
        <v>105</v>
      </c>
      <c r="D74" s="57" t="s">
        <v>101</v>
      </c>
      <c r="E74" s="29">
        <v>20</v>
      </c>
      <c r="F74" s="29">
        <f t="shared" si="0"/>
        <v>40</v>
      </c>
      <c r="G74" s="57">
        <v>2</v>
      </c>
      <c r="H74" s="28">
        <v>25</v>
      </c>
      <c r="I74" s="25">
        <f t="shared" si="4"/>
        <v>50</v>
      </c>
      <c r="J74" s="25">
        <v>10</v>
      </c>
      <c r="K74" s="23">
        <f t="shared" si="1"/>
        <v>10</v>
      </c>
      <c r="L74" s="26">
        <f t="shared" si="3"/>
        <v>531.99000000000012</v>
      </c>
    </row>
    <row r="75" spans="1:12" x14ac:dyDescent="0.25">
      <c r="A75" s="66">
        <v>41380</v>
      </c>
      <c r="B75" s="57" t="s">
        <v>188</v>
      </c>
      <c r="C75" s="59" t="s">
        <v>23</v>
      </c>
      <c r="D75" s="57" t="s">
        <v>100</v>
      </c>
      <c r="E75" s="29">
        <v>35.799999999999997</v>
      </c>
      <c r="F75" s="29">
        <f t="shared" si="0"/>
        <v>35.799999999999997</v>
      </c>
      <c r="G75" s="57">
        <v>1</v>
      </c>
      <c r="H75" s="28">
        <v>39.9</v>
      </c>
      <c r="I75" s="25">
        <f t="shared" si="4"/>
        <v>39.9</v>
      </c>
      <c r="J75" s="25">
        <v>3</v>
      </c>
      <c r="K75" s="23">
        <f t="shared" si="1"/>
        <v>4.1000000000000014</v>
      </c>
      <c r="L75" s="26">
        <f t="shared" si="3"/>
        <v>536.09000000000015</v>
      </c>
    </row>
    <row r="76" spans="1:12" x14ac:dyDescent="0.25">
      <c r="A76" s="66">
        <v>41380</v>
      </c>
      <c r="B76" s="57" t="s">
        <v>39</v>
      </c>
      <c r="C76" s="59" t="s">
        <v>20</v>
      </c>
      <c r="D76" s="57" t="s">
        <v>24</v>
      </c>
      <c r="E76" s="29">
        <v>14</v>
      </c>
      <c r="F76" s="29">
        <f t="shared" si="0"/>
        <v>14</v>
      </c>
      <c r="G76" s="57">
        <v>1</v>
      </c>
      <c r="H76" s="28">
        <v>20</v>
      </c>
      <c r="I76" s="25">
        <f t="shared" si="4"/>
        <v>20</v>
      </c>
      <c r="J76" s="25">
        <v>15</v>
      </c>
      <c r="K76" s="23">
        <f t="shared" si="1"/>
        <v>6</v>
      </c>
      <c r="L76" s="26">
        <f t="shared" si="3"/>
        <v>542.09000000000015</v>
      </c>
    </row>
    <row r="77" spans="1:12" x14ac:dyDescent="0.25">
      <c r="A77" s="66">
        <v>41380</v>
      </c>
      <c r="B77" s="57" t="s">
        <v>36</v>
      </c>
      <c r="C77" s="59" t="s">
        <v>18</v>
      </c>
      <c r="D77" s="57" t="s">
        <v>13</v>
      </c>
      <c r="E77" s="29">
        <v>3.5</v>
      </c>
      <c r="F77" s="29">
        <f t="shared" ref="F77:F95" si="5">E77*G77</f>
        <v>3.5</v>
      </c>
      <c r="G77" s="57">
        <v>1</v>
      </c>
      <c r="H77" s="28">
        <v>20</v>
      </c>
      <c r="I77" s="25">
        <f t="shared" si="4"/>
        <v>20</v>
      </c>
      <c r="J77" s="25">
        <v>10</v>
      </c>
      <c r="K77" s="23">
        <f t="shared" ref="K77:K95" si="6">I77-F77</f>
        <v>16.5</v>
      </c>
      <c r="L77" s="26">
        <f t="shared" si="3"/>
        <v>558.59000000000015</v>
      </c>
    </row>
    <row r="78" spans="1:12" x14ac:dyDescent="0.25">
      <c r="A78" s="66">
        <v>41380</v>
      </c>
      <c r="B78" s="57" t="s">
        <v>180</v>
      </c>
      <c r="C78" s="59" t="s">
        <v>12</v>
      </c>
      <c r="D78" s="57" t="s">
        <v>13</v>
      </c>
      <c r="E78" s="29">
        <v>14.3</v>
      </c>
      <c r="F78" s="29">
        <f t="shared" si="5"/>
        <v>14.3</v>
      </c>
      <c r="G78" s="57">
        <v>1</v>
      </c>
      <c r="H78" s="28">
        <v>35</v>
      </c>
      <c r="I78" s="25">
        <f t="shared" si="4"/>
        <v>35</v>
      </c>
      <c r="J78" s="25">
        <v>3</v>
      </c>
      <c r="K78" s="23">
        <f t="shared" si="6"/>
        <v>20.7</v>
      </c>
      <c r="L78" s="26">
        <f t="shared" si="3"/>
        <v>579.29000000000019</v>
      </c>
    </row>
    <row r="79" spans="1:12" x14ac:dyDescent="0.25">
      <c r="A79" s="66">
        <v>41380</v>
      </c>
      <c r="B79" s="57" t="s">
        <v>180</v>
      </c>
      <c r="C79" s="59" t="s">
        <v>12</v>
      </c>
      <c r="D79" s="57" t="s">
        <v>13</v>
      </c>
      <c r="E79" s="29">
        <v>14.3</v>
      </c>
      <c r="F79" s="29">
        <f t="shared" si="5"/>
        <v>14.3</v>
      </c>
      <c r="G79" s="57">
        <v>1</v>
      </c>
      <c r="H79" s="28">
        <v>35</v>
      </c>
      <c r="I79" s="25">
        <f t="shared" si="4"/>
        <v>35</v>
      </c>
      <c r="J79" s="25">
        <v>15</v>
      </c>
      <c r="K79" s="23">
        <f t="shared" si="6"/>
        <v>20.7</v>
      </c>
      <c r="L79" s="26">
        <f t="shared" si="3"/>
        <v>599.99000000000024</v>
      </c>
    </row>
    <row r="80" spans="1:12" x14ac:dyDescent="0.25">
      <c r="A80" s="66">
        <v>41381</v>
      </c>
      <c r="B80" s="57" t="s">
        <v>125</v>
      </c>
      <c r="C80" s="59" t="s">
        <v>105</v>
      </c>
      <c r="D80" s="57" t="s">
        <v>101</v>
      </c>
      <c r="E80" s="29">
        <v>20</v>
      </c>
      <c r="F80" s="29">
        <f t="shared" si="5"/>
        <v>20</v>
      </c>
      <c r="G80" s="57">
        <v>1</v>
      </c>
      <c r="H80" s="28">
        <v>25</v>
      </c>
      <c r="I80" s="25">
        <f t="shared" si="4"/>
        <v>25</v>
      </c>
      <c r="J80" s="25">
        <v>6</v>
      </c>
      <c r="K80" s="23">
        <f t="shared" si="6"/>
        <v>5</v>
      </c>
      <c r="L80" s="26">
        <f t="shared" si="3"/>
        <v>604.99000000000024</v>
      </c>
    </row>
    <row r="81" spans="1:12" x14ac:dyDescent="0.25">
      <c r="A81" s="66">
        <v>41381</v>
      </c>
      <c r="B81" s="57" t="s">
        <v>120</v>
      </c>
      <c r="C81" s="78" t="s">
        <v>105</v>
      </c>
      <c r="D81" s="57" t="s">
        <v>101</v>
      </c>
      <c r="E81" s="29">
        <v>20</v>
      </c>
      <c r="F81" s="29">
        <f t="shared" si="5"/>
        <v>40</v>
      </c>
      <c r="G81" s="57">
        <v>2</v>
      </c>
      <c r="H81" s="28">
        <v>25</v>
      </c>
      <c r="I81" s="25">
        <f t="shared" si="4"/>
        <v>50</v>
      </c>
      <c r="J81" s="25">
        <v>0.69</v>
      </c>
      <c r="K81" s="23">
        <f t="shared" si="6"/>
        <v>10</v>
      </c>
      <c r="L81" s="26">
        <f t="shared" si="3"/>
        <v>614.99000000000024</v>
      </c>
    </row>
    <row r="82" spans="1:12" x14ac:dyDescent="0.25">
      <c r="A82" s="66">
        <v>41381</v>
      </c>
      <c r="B82" s="57" t="s">
        <v>189</v>
      </c>
      <c r="C82" s="78" t="s">
        <v>211</v>
      </c>
      <c r="D82" s="57" t="s">
        <v>13</v>
      </c>
      <c r="E82" s="29">
        <v>0.31</v>
      </c>
      <c r="F82" s="29">
        <f t="shared" si="5"/>
        <v>0.31</v>
      </c>
      <c r="G82" s="57">
        <v>1</v>
      </c>
      <c r="H82" s="28">
        <v>1</v>
      </c>
      <c r="I82" s="25">
        <f t="shared" si="4"/>
        <v>1</v>
      </c>
      <c r="J82" s="25">
        <v>4.8</v>
      </c>
      <c r="K82" s="23">
        <f t="shared" si="6"/>
        <v>0.69</v>
      </c>
      <c r="L82" s="26">
        <f t="shared" si="3"/>
        <v>615.68000000000029</v>
      </c>
    </row>
    <row r="83" spans="1:12" x14ac:dyDescent="0.25">
      <c r="A83" s="66">
        <v>41381</v>
      </c>
      <c r="B83" s="57" t="s">
        <v>142</v>
      </c>
      <c r="C83" s="78" t="s">
        <v>105</v>
      </c>
      <c r="D83" s="57" t="s">
        <v>101</v>
      </c>
      <c r="E83" s="29">
        <v>20</v>
      </c>
      <c r="F83" s="29">
        <f t="shared" si="5"/>
        <v>20</v>
      </c>
      <c r="G83" s="57">
        <v>1</v>
      </c>
      <c r="H83" s="28">
        <v>25</v>
      </c>
      <c r="I83" s="25">
        <f t="shared" si="4"/>
        <v>25</v>
      </c>
      <c r="J83" s="25">
        <v>6</v>
      </c>
      <c r="K83" s="23">
        <f t="shared" si="6"/>
        <v>5</v>
      </c>
      <c r="L83" s="26">
        <f t="shared" si="3"/>
        <v>620.68000000000029</v>
      </c>
    </row>
    <row r="84" spans="1:12" x14ac:dyDescent="0.25">
      <c r="A84" s="66">
        <v>41382</v>
      </c>
      <c r="B84" s="57" t="s">
        <v>19</v>
      </c>
      <c r="C84" s="78" t="s">
        <v>20</v>
      </c>
      <c r="D84" s="57" t="s">
        <v>21</v>
      </c>
      <c r="E84" s="29">
        <v>7</v>
      </c>
      <c r="F84" s="29">
        <f t="shared" si="5"/>
        <v>7</v>
      </c>
      <c r="G84" s="57">
        <v>1</v>
      </c>
      <c r="H84" s="28">
        <v>10</v>
      </c>
      <c r="I84" s="25">
        <f t="shared" si="4"/>
        <v>10</v>
      </c>
      <c r="J84" s="25">
        <v>10</v>
      </c>
      <c r="K84" s="23">
        <f t="shared" si="6"/>
        <v>3</v>
      </c>
      <c r="L84" s="26">
        <f t="shared" si="3"/>
        <v>623.68000000000029</v>
      </c>
    </row>
    <row r="85" spans="1:12" x14ac:dyDescent="0.25">
      <c r="A85" s="66">
        <v>41382</v>
      </c>
      <c r="B85" s="57" t="s">
        <v>72</v>
      </c>
      <c r="C85" s="78" t="s">
        <v>12</v>
      </c>
      <c r="D85" s="57" t="s">
        <v>13</v>
      </c>
      <c r="E85" s="29">
        <v>3.6</v>
      </c>
      <c r="F85" s="29">
        <f t="shared" si="5"/>
        <v>3.6</v>
      </c>
      <c r="G85" s="57">
        <v>1</v>
      </c>
      <c r="H85" s="28">
        <v>10</v>
      </c>
      <c r="I85" s="25">
        <f t="shared" si="4"/>
        <v>10</v>
      </c>
      <c r="J85" s="25">
        <v>4.8</v>
      </c>
      <c r="K85" s="23">
        <f t="shared" si="6"/>
        <v>6.4</v>
      </c>
      <c r="L85" s="26">
        <f t="shared" si="3"/>
        <v>630.08000000000027</v>
      </c>
    </row>
    <row r="86" spans="1:12" x14ac:dyDescent="0.25">
      <c r="A86" s="66">
        <v>41382</v>
      </c>
      <c r="B86" s="57" t="s">
        <v>74</v>
      </c>
      <c r="C86" s="59" t="s">
        <v>12</v>
      </c>
      <c r="D86" s="57" t="s">
        <v>13</v>
      </c>
      <c r="E86" s="29">
        <v>3.6</v>
      </c>
      <c r="F86" s="29">
        <f t="shared" si="5"/>
        <v>7.2</v>
      </c>
      <c r="G86" s="57">
        <v>2</v>
      </c>
      <c r="H86" s="28">
        <v>10</v>
      </c>
      <c r="I86" s="25">
        <f t="shared" si="4"/>
        <v>20</v>
      </c>
      <c r="J86" s="25">
        <v>6</v>
      </c>
      <c r="K86" s="23">
        <f t="shared" si="6"/>
        <v>12.8</v>
      </c>
      <c r="L86" s="26">
        <f t="shared" si="3"/>
        <v>642.88000000000022</v>
      </c>
    </row>
    <row r="87" spans="1:12" x14ac:dyDescent="0.25">
      <c r="A87" s="66">
        <v>41384</v>
      </c>
      <c r="B87" s="57" t="s">
        <v>188</v>
      </c>
      <c r="C87" s="59" t="s">
        <v>23</v>
      </c>
      <c r="D87" s="57" t="s">
        <v>100</v>
      </c>
      <c r="E87" s="29">
        <v>35.799999999999997</v>
      </c>
      <c r="F87" s="29">
        <f t="shared" si="5"/>
        <v>35.799999999999997</v>
      </c>
      <c r="G87" s="57">
        <v>1</v>
      </c>
      <c r="H87" s="28">
        <v>39.9</v>
      </c>
      <c r="I87" s="25">
        <f t="shared" si="4"/>
        <v>39.9</v>
      </c>
      <c r="J87" s="25">
        <v>6</v>
      </c>
      <c r="K87" s="23">
        <f t="shared" si="6"/>
        <v>4.1000000000000014</v>
      </c>
      <c r="L87" s="26">
        <f t="shared" si="3"/>
        <v>646.98000000000025</v>
      </c>
    </row>
    <row r="88" spans="1:12" x14ac:dyDescent="0.25">
      <c r="A88" s="66">
        <v>41384</v>
      </c>
      <c r="B88" s="57" t="s">
        <v>128</v>
      </c>
      <c r="C88" s="59" t="s">
        <v>105</v>
      </c>
      <c r="D88" s="57" t="s">
        <v>101</v>
      </c>
      <c r="E88" s="29">
        <v>20</v>
      </c>
      <c r="F88" s="29">
        <f t="shared" si="5"/>
        <v>20</v>
      </c>
      <c r="G88" s="57">
        <v>1</v>
      </c>
      <c r="H88" s="28">
        <v>25</v>
      </c>
      <c r="I88" s="25">
        <f t="shared" si="4"/>
        <v>25</v>
      </c>
      <c r="J88" s="25">
        <v>3</v>
      </c>
      <c r="K88" s="23">
        <f t="shared" si="6"/>
        <v>5</v>
      </c>
      <c r="L88" s="26">
        <f t="shared" si="3"/>
        <v>651.98000000000025</v>
      </c>
    </row>
    <row r="89" spans="1:12" x14ac:dyDescent="0.25">
      <c r="A89" s="66">
        <v>41385</v>
      </c>
      <c r="B89" s="57" t="s">
        <v>120</v>
      </c>
      <c r="C89" s="59" t="s">
        <v>105</v>
      </c>
      <c r="D89" s="57" t="s">
        <v>101</v>
      </c>
      <c r="E89" s="29">
        <v>20</v>
      </c>
      <c r="F89" s="29">
        <f t="shared" si="5"/>
        <v>20</v>
      </c>
      <c r="G89" s="57">
        <v>1</v>
      </c>
      <c r="H89" s="28">
        <v>25</v>
      </c>
      <c r="I89" s="25">
        <f t="shared" si="4"/>
        <v>25</v>
      </c>
      <c r="J89" s="25">
        <v>15</v>
      </c>
      <c r="K89" s="23">
        <f t="shared" si="6"/>
        <v>5</v>
      </c>
      <c r="L89" s="26">
        <f t="shared" si="3"/>
        <v>656.98000000000025</v>
      </c>
    </row>
    <row r="90" spans="1:12" x14ac:dyDescent="0.25">
      <c r="A90" s="66">
        <v>41385</v>
      </c>
      <c r="B90" s="57" t="s">
        <v>120</v>
      </c>
      <c r="C90" s="78" t="s">
        <v>105</v>
      </c>
      <c r="D90" s="57" t="s">
        <v>101</v>
      </c>
      <c r="E90" s="29">
        <v>20</v>
      </c>
      <c r="F90" s="29">
        <f t="shared" si="5"/>
        <v>20</v>
      </c>
      <c r="G90" s="57">
        <v>1</v>
      </c>
      <c r="H90" s="28">
        <v>25</v>
      </c>
      <c r="I90" s="25">
        <f t="shared" si="4"/>
        <v>25</v>
      </c>
      <c r="J90" s="25">
        <v>6</v>
      </c>
      <c r="K90" s="23">
        <f t="shared" si="6"/>
        <v>5</v>
      </c>
      <c r="L90" s="26">
        <f t="shared" si="3"/>
        <v>661.98000000000025</v>
      </c>
    </row>
    <row r="91" spans="1:12" x14ac:dyDescent="0.25">
      <c r="A91" s="66">
        <v>41385</v>
      </c>
      <c r="B91" s="57" t="s">
        <v>19</v>
      </c>
      <c r="C91" s="78" t="s">
        <v>20</v>
      </c>
      <c r="D91" s="57" t="s">
        <v>21</v>
      </c>
      <c r="E91" s="29">
        <v>7</v>
      </c>
      <c r="F91" s="29">
        <f t="shared" si="5"/>
        <v>7</v>
      </c>
      <c r="G91" s="57">
        <v>1</v>
      </c>
      <c r="H91" s="28">
        <v>10</v>
      </c>
      <c r="I91" s="25">
        <f t="shared" si="4"/>
        <v>10</v>
      </c>
      <c r="J91" s="25">
        <v>10</v>
      </c>
      <c r="K91" s="23">
        <f t="shared" si="6"/>
        <v>3</v>
      </c>
      <c r="L91" s="26">
        <f t="shared" si="3"/>
        <v>664.98000000000025</v>
      </c>
    </row>
    <row r="92" spans="1:12" x14ac:dyDescent="0.25">
      <c r="A92" s="66">
        <v>41385</v>
      </c>
      <c r="B92" s="57" t="s">
        <v>34</v>
      </c>
      <c r="C92" s="78" t="s">
        <v>23</v>
      </c>
      <c r="D92" s="57" t="s">
        <v>52</v>
      </c>
      <c r="E92" s="29">
        <v>20</v>
      </c>
      <c r="F92" s="29">
        <f t="shared" si="5"/>
        <v>20</v>
      </c>
      <c r="G92" s="57">
        <v>1</v>
      </c>
      <c r="H92" s="28">
        <v>25</v>
      </c>
      <c r="I92" s="25">
        <f t="shared" si="4"/>
        <v>25</v>
      </c>
      <c r="J92" s="25">
        <v>4.8</v>
      </c>
      <c r="K92" s="23">
        <f t="shared" si="6"/>
        <v>5</v>
      </c>
      <c r="L92" s="26">
        <f t="shared" si="3"/>
        <v>669.98000000000025</v>
      </c>
    </row>
    <row r="93" spans="1:12" x14ac:dyDescent="0.25">
      <c r="A93" s="66">
        <v>41385</v>
      </c>
      <c r="B93" s="57" t="s">
        <v>66</v>
      </c>
      <c r="C93" s="78" t="s">
        <v>211</v>
      </c>
      <c r="D93" s="57" t="s">
        <v>13</v>
      </c>
      <c r="E93" s="29">
        <v>0.31</v>
      </c>
      <c r="F93" s="29">
        <f t="shared" si="5"/>
        <v>0.31</v>
      </c>
      <c r="G93" s="57">
        <v>1</v>
      </c>
      <c r="H93" s="28">
        <v>1</v>
      </c>
      <c r="I93" s="25">
        <f t="shared" si="4"/>
        <v>1</v>
      </c>
      <c r="J93" s="25">
        <v>10</v>
      </c>
      <c r="K93" s="23">
        <f t="shared" si="6"/>
        <v>0.69</v>
      </c>
      <c r="L93" s="26">
        <f t="shared" si="3"/>
        <v>670.6700000000003</v>
      </c>
    </row>
    <row r="94" spans="1:12" x14ac:dyDescent="0.25">
      <c r="A94" s="66">
        <v>41386</v>
      </c>
      <c r="B94" s="57" t="s">
        <v>182</v>
      </c>
      <c r="C94" s="59" t="s">
        <v>30</v>
      </c>
      <c r="D94" s="57" t="s">
        <v>13</v>
      </c>
      <c r="E94" s="29">
        <v>3</v>
      </c>
      <c r="F94" s="29">
        <f t="shared" si="5"/>
        <v>3</v>
      </c>
      <c r="G94" s="57">
        <v>1</v>
      </c>
      <c r="H94" s="28">
        <v>15</v>
      </c>
      <c r="I94" s="25">
        <f t="shared" si="4"/>
        <v>15</v>
      </c>
      <c r="J94" s="25">
        <v>3</v>
      </c>
      <c r="K94" s="23">
        <f t="shared" si="6"/>
        <v>12</v>
      </c>
      <c r="L94" s="26">
        <f t="shared" si="3"/>
        <v>682.6700000000003</v>
      </c>
    </row>
    <row r="95" spans="1:12" x14ac:dyDescent="0.25">
      <c r="A95" s="66">
        <v>41386</v>
      </c>
      <c r="B95" s="57" t="s">
        <v>38</v>
      </c>
      <c r="C95" s="59" t="s">
        <v>31</v>
      </c>
      <c r="D95" s="57" t="s">
        <v>21</v>
      </c>
      <c r="E95" s="29">
        <v>77</v>
      </c>
      <c r="F95" s="29">
        <f t="shared" si="5"/>
        <v>77</v>
      </c>
      <c r="G95" s="57">
        <v>1</v>
      </c>
      <c r="H95" s="28">
        <v>110</v>
      </c>
      <c r="I95" s="25">
        <f t="shared" si="4"/>
        <v>110</v>
      </c>
      <c r="J95" s="25">
        <v>15</v>
      </c>
      <c r="K95" s="23">
        <f t="shared" si="6"/>
        <v>33</v>
      </c>
      <c r="L95" s="26">
        <f t="shared" si="3"/>
        <v>715.6700000000003</v>
      </c>
    </row>
    <row r="96" spans="1:12" x14ac:dyDescent="0.25">
      <c r="A96" s="66">
        <v>41386</v>
      </c>
      <c r="B96" s="57" t="s">
        <v>126</v>
      </c>
      <c r="C96" s="59" t="s">
        <v>105</v>
      </c>
      <c r="D96" s="57" t="s">
        <v>101</v>
      </c>
      <c r="E96" s="29">
        <v>20</v>
      </c>
      <c r="F96" s="29">
        <f t="shared" si="0"/>
        <v>20</v>
      </c>
      <c r="G96" s="57">
        <v>1</v>
      </c>
      <c r="H96" s="28">
        <v>25</v>
      </c>
      <c r="I96" s="25">
        <f t="shared" si="4"/>
        <v>25</v>
      </c>
      <c r="J96" s="25">
        <v>10</v>
      </c>
      <c r="K96" s="23">
        <f t="shared" si="1"/>
        <v>5</v>
      </c>
      <c r="L96" s="26">
        <f t="shared" si="3"/>
        <v>720.6700000000003</v>
      </c>
    </row>
    <row r="97" spans="1:12" x14ac:dyDescent="0.25">
      <c r="A97" s="66">
        <v>41386</v>
      </c>
      <c r="B97" s="57" t="s">
        <v>128</v>
      </c>
      <c r="C97" s="59" t="s">
        <v>105</v>
      </c>
      <c r="D97" s="57" t="s">
        <v>101</v>
      </c>
      <c r="E97" s="29">
        <v>20</v>
      </c>
      <c r="F97" s="29">
        <f t="shared" si="0"/>
        <v>20</v>
      </c>
      <c r="G97" s="57">
        <v>1</v>
      </c>
      <c r="H97" s="28">
        <v>25</v>
      </c>
      <c r="I97" s="25">
        <f t="shared" si="4"/>
        <v>25</v>
      </c>
      <c r="J97" s="25">
        <v>3</v>
      </c>
      <c r="K97" s="23">
        <f t="shared" si="1"/>
        <v>5</v>
      </c>
      <c r="L97" s="26">
        <f t="shared" si="3"/>
        <v>725.6700000000003</v>
      </c>
    </row>
    <row r="98" spans="1:12" x14ac:dyDescent="0.25">
      <c r="A98" s="66">
        <v>41386</v>
      </c>
      <c r="B98" s="57" t="s">
        <v>142</v>
      </c>
      <c r="C98" s="59" t="s">
        <v>105</v>
      </c>
      <c r="D98" s="57" t="s">
        <v>101</v>
      </c>
      <c r="E98" s="29">
        <v>20</v>
      </c>
      <c r="F98" s="29">
        <f t="shared" si="0"/>
        <v>40</v>
      </c>
      <c r="G98" s="57">
        <v>2</v>
      </c>
      <c r="H98" s="28">
        <v>25</v>
      </c>
      <c r="I98" s="25">
        <f t="shared" si="4"/>
        <v>50</v>
      </c>
      <c r="J98" s="25">
        <v>15</v>
      </c>
      <c r="K98" s="23">
        <f t="shared" si="1"/>
        <v>10</v>
      </c>
      <c r="L98" s="26">
        <f t="shared" si="3"/>
        <v>735.6700000000003</v>
      </c>
    </row>
    <row r="99" spans="1:12" x14ac:dyDescent="0.25">
      <c r="A99" s="66">
        <v>41386</v>
      </c>
      <c r="B99" s="57" t="s">
        <v>180</v>
      </c>
      <c r="C99" s="59" t="s">
        <v>12</v>
      </c>
      <c r="D99" s="57" t="s">
        <v>13</v>
      </c>
      <c r="E99" s="29">
        <v>14.3</v>
      </c>
      <c r="F99" s="29">
        <f t="shared" si="0"/>
        <v>28.6</v>
      </c>
      <c r="G99" s="57">
        <v>2</v>
      </c>
      <c r="H99" s="28">
        <v>35</v>
      </c>
      <c r="I99" s="25">
        <f t="shared" si="4"/>
        <v>70</v>
      </c>
      <c r="J99" s="25">
        <v>6</v>
      </c>
      <c r="K99" s="23">
        <f t="shared" si="1"/>
        <v>41.4</v>
      </c>
      <c r="L99" s="26">
        <f t="shared" si="3"/>
        <v>777.07000000000028</v>
      </c>
    </row>
    <row r="100" spans="1:12" x14ac:dyDescent="0.25">
      <c r="A100" s="66">
        <v>41386</v>
      </c>
      <c r="B100" s="57" t="s">
        <v>131</v>
      </c>
      <c r="C100" s="78" t="s">
        <v>211</v>
      </c>
      <c r="D100" s="57" t="s">
        <v>13</v>
      </c>
      <c r="E100" s="29">
        <v>0.31</v>
      </c>
      <c r="F100" s="29">
        <f t="shared" si="0"/>
        <v>0.31</v>
      </c>
      <c r="G100" s="57">
        <v>1</v>
      </c>
      <c r="H100" s="28">
        <v>0</v>
      </c>
      <c r="I100" s="25">
        <f t="shared" si="4"/>
        <v>0</v>
      </c>
      <c r="J100" s="25">
        <v>0.69</v>
      </c>
      <c r="K100" s="23">
        <f t="shared" si="1"/>
        <v>-0.31</v>
      </c>
      <c r="L100" s="26">
        <f t="shared" si="3"/>
        <v>776.76000000000033</v>
      </c>
    </row>
    <row r="101" spans="1:12" x14ac:dyDescent="0.25">
      <c r="A101" s="66">
        <v>41386</v>
      </c>
      <c r="B101" s="57" t="s">
        <v>180</v>
      </c>
      <c r="C101" s="78" t="s">
        <v>12</v>
      </c>
      <c r="D101" s="57" t="s">
        <v>13</v>
      </c>
      <c r="E101" s="29">
        <v>14.3</v>
      </c>
      <c r="F101" s="29">
        <f t="shared" si="0"/>
        <v>14.3</v>
      </c>
      <c r="G101" s="57">
        <v>1</v>
      </c>
      <c r="H101" s="28">
        <v>35</v>
      </c>
      <c r="I101" s="25">
        <f t="shared" si="4"/>
        <v>35</v>
      </c>
      <c r="J101" s="25">
        <v>4.8</v>
      </c>
      <c r="K101" s="23">
        <f t="shared" si="1"/>
        <v>20.7</v>
      </c>
      <c r="L101" s="26">
        <f t="shared" si="3"/>
        <v>797.46000000000038</v>
      </c>
    </row>
    <row r="102" spans="1:12" x14ac:dyDescent="0.25">
      <c r="A102" s="66">
        <v>41387</v>
      </c>
      <c r="B102" s="57" t="s">
        <v>92</v>
      </c>
      <c r="C102" s="78" t="s">
        <v>31</v>
      </c>
      <c r="D102" s="57" t="s">
        <v>24</v>
      </c>
      <c r="E102" s="29">
        <v>14</v>
      </c>
      <c r="F102" s="29">
        <f t="shared" si="0"/>
        <v>28</v>
      </c>
      <c r="G102" s="57">
        <v>2</v>
      </c>
      <c r="H102" s="28">
        <v>20</v>
      </c>
      <c r="I102" s="25">
        <f t="shared" si="4"/>
        <v>40</v>
      </c>
      <c r="J102" s="25">
        <v>6</v>
      </c>
      <c r="K102" s="23">
        <f t="shared" si="1"/>
        <v>12</v>
      </c>
      <c r="L102" s="26">
        <f t="shared" si="3"/>
        <v>809.46000000000038</v>
      </c>
    </row>
    <row r="103" spans="1:12" x14ac:dyDescent="0.25">
      <c r="A103" s="66">
        <v>41387</v>
      </c>
      <c r="B103" s="57" t="s">
        <v>34</v>
      </c>
      <c r="C103" s="78" t="s">
        <v>23</v>
      </c>
      <c r="D103" s="57" t="s">
        <v>52</v>
      </c>
      <c r="E103" s="29">
        <v>20</v>
      </c>
      <c r="F103" s="29">
        <f t="shared" si="0"/>
        <v>40</v>
      </c>
      <c r="G103" s="57">
        <v>2</v>
      </c>
      <c r="H103" s="28">
        <v>25</v>
      </c>
      <c r="I103" s="25">
        <f t="shared" si="4"/>
        <v>50</v>
      </c>
      <c r="J103" s="25">
        <v>10</v>
      </c>
      <c r="K103" s="23">
        <f t="shared" si="1"/>
        <v>10</v>
      </c>
      <c r="L103" s="26">
        <f t="shared" si="3"/>
        <v>819.46000000000038</v>
      </c>
    </row>
    <row r="104" spans="1:12" x14ac:dyDescent="0.25">
      <c r="A104" s="66">
        <v>41387</v>
      </c>
      <c r="B104" s="57" t="s">
        <v>182</v>
      </c>
      <c r="C104" s="78" t="s">
        <v>30</v>
      </c>
      <c r="D104" s="57" t="s">
        <v>13</v>
      </c>
      <c r="E104" s="29">
        <v>3</v>
      </c>
      <c r="F104" s="29">
        <f t="shared" si="0"/>
        <v>3</v>
      </c>
      <c r="G104" s="57">
        <v>1</v>
      </c>
      <c r="H104" s="28">
        <v>15</v>
      </c>
      <c r="I104" s="25">
        <f t="shared" si="4"/>
        <v>15</v>
      </c>
      <c r="J104" s="25">
        <v>4.8</v>
      </c>
      <c r="K104" s="23">
        <f t="shared" si="1"/>
        <v>12</v>
      </c>
      <c r="L104" s="26">
        <f t="shared" si="3"/>
        <v>831.46000000000038</v>
      </c>
    </row>
    <row r="105" spans="1:12" x14ac:dyDescent="0.25">
      <c r="A105" s="66">
        <v>41387</v>
      </c>
      <c r="B105" s="57" t="s">
        <v>127</v>
      </c>
      <c r="C105" s="59" t="s">
        <v>105</v>
      </c>
      <c r="D105" s="57" t="s">
        <v>101</v>
      </c>
      <c r="E105" s="29">
        <v>20</v>
      </c>
      <c r="F105" s="29">
        <f t="shared" si="0"/>
        <v>20</v>
      </c>
      <c r="G105" s="57">
        <v>1</v>
      </c>
      <c r="H105" s="28">
        <v>25</v>
      </c>
      <c r="I105" s="25">
        <f t="shared" si="4"/>
        <v>25</v>
      </c>
      <c r="J105" s="25">
        <v>6</v>
      </c>
      <c r="K105" s="23">
        <f t="shared" si="1"/>
        <v>5</v>
      </c>
      <c r="L105" s="26">
        <f t="shared" si="3"/>
        <v>836.46000000000038</v>
      </c>
    </row>
    <row r="106" spans="1:12" x14ac:dyDescent="0.25">
      <c r="A106" s="66">
        <v>41388</v>
      </c>
      <c r="B106" s="57" t="s">
        <v>40</v>
      </c>
      <c r="C106" s="59" t="s">
        <v>41</v>
      </c>
      <c r="D106" s="57" t="s">
        <v>13</v>
      </c>
      <c r="E106" s="29">
        <v>4.7</v>
      </c>
      <c r="F106" s="29">
        <f t="shared" si="0"/>
        <v>4.7</v>
      </c>
      <c r="G106" s="57">
        <v>1</v>
      </c>
      <c r="H106" s="28">
        <v>12</v>
      </c>
      <c r="I106" s="25">
        <f t="shared" si="4"/>
        <v>12</v>
      </c>
      <c r="J106" s="25">
        <v>6</v>
      </c>
      <c r="K106" s="23">
        <f t="shared" si="1"/>
        <v>7.3</v>
      </c>
      <c r="L106" s="26">
        <f t="shared" si="3"/>
        <v>843.76000000000033</v>
      </c>
    </row>
    <row r="107" spans="1:12" x14ac:dyDescent="0.25">
      <c r="A107" s="66">
        <v>41388</v>
      </c>
      <c r="B107" s="57" t="s">
        <v>34</v>
      </c>
      <c r="C107" s="59" t="s">
        <v>23</v>
      </c>
      <c r="D107" s="57" t="s">
        <v>52</v>
      </c>
      <c r="E107" s="29">
        <v>20</v>
      </c>
      <c r="F107" s="29">
        <f t="shared" si="0"/>
        <v>20</v>
      </c>
      <c r="G107" s="57">
        <v>1</v>
      </c>
      <c r="H107" s="28">
        <v>25</v>
      </c>
      <c r="I107" s="25">
        <f t="shared" si="4"/>
        <v>25</v>
      </c>
      <c r="J107" s="25">
        <v>3</v>
      </c>
      <c r="K107" s="23">
        <f t="shared" si="1"/>
        <v>5</v>
      </c>
      <c r="L107" s="26">
        <f t="shared" si="3"/>
        <v>848.76000000000033</v>
      </c>
    </row>
    <row r="108" spans="1:12" x14ac:dyDescent="0.25">
      <c r="A108" s="66">
        <v>41388</v>
      </c>
      <c r="B108" s="57" t="s">
        <v>137</v>
      </c>
      <c r="C108" s="59" t="s">
        <v>105</v>
      </c>
      <c r="D108" s="57" t="s">
        <v>101</v>
      </c>
      <c r="E108" s="29">
        <v>20</v>
      </c>
      <c r="F108" s="29">
        <f t="shared" si="0"/>
        <v>20</v>
      </c>
      <c r="G108" s="57">
        <v>1</v>
      </c>
      <c r="H108" s="28">
        <v>25</v>
      </c>
      <c r="I108" s="25">
        <f t="shared" si="4"/>
        <v>25</v>
      </c>
      <c r="J108" s="25">
        <v>15</v>
      </c>
      <c r="K108" s="23">
        <f t="shared" si="1"/>
        <v>5</v>
      </c>
      <c r="L108" s="26">
        <f t="shared" si="3"/>
        <v>853.76000000000033</v>
      </c>
    </row>
    <row r="109" spans="1:12" x14ac:dyDescent="0.25">
      <c r="A109" s="66">
        <v>41388</v>
      </c>
      <c r="B109" s="57" t="s">
        <v>120</v>
      </c>
      <c r="C109" s="78" t="s">
        <v>105</v>
      </c>
      <c r="D109" s="57" t="s">
        <v>101</v>
      </c>
      <c r="E109" s="29">
        <v>20</v>
      </c>
      <c r="F109" s="29">
        <f t="shared" ref="F109:F124" si="7">E109*G109</f>
        <v>20</v>
      </c>
      <c r="G109" s="57">
        <v>1</v>
      </c>
      <c r="H109" s="28">
        <v>25</v>
      </c>
      <c r="I109" s="25">
        <f t="shared" si="4"/>
        <v>25</v>
      </c>
      <c r="J109" s="25">
        <v>6</v>
      </c>
      <c r="K109" s="23">
        <f t="shared" ref="K109:K124" si="8">I109-F109</f>
        <v>5</v>
      </c>
      <c r="L109" s="26">
        <f t="shared" si="3"/>
        <v>858.76000000000033</v>
      </c>
    </row>
    <row r="110" spans="1:12" x14ac:dyDescent="0.25">
      <c r="A110" s="66">
        <v>41388</v>
      </c>
      <c r="B110" s="57" t="s">
        <v>32</v>
      </c>
      <c r="C110" s="78" t="s">
        <v>23</v>
      </c>
      <c r="D110" s="57" t="s">
        <v>195</v>
      </c>
      <c r="E110" s="29">
        <v>15</v>
      </c>
      <c r="F110" s="29">
        <f t="shared" si="7"/>
        <v>15</v>
      </c>
      <c r="G110" s="57">
        <v>1</v>
      </c>
      <c r="H110" s="28">
        <v>20</v>
      </c>
      <c r="I110" s="25">
        <f t="shared" si="4"/>
        <v>20</v>
      </c>
      <c r="J110" s="25">
        <v>10</v>
      </c>
      <c r="K110" s="23">
        <f t="shared" si="8"/>
        <v>5</v>
      </c>
      <c r="L110" s="26">
        <f t="shared" si="3"/>
        <v>863.76000000000033</v>
      </c>
    </row>
    <row r="111" spans="1:12" x14ac:dyDescent="0.25">
      <c r="A111" s="66">
        <v>41389</v>
      </c>
      <c r="B111" s="57" t="s">
        <v>190</v>
      </c>
      <c r="C111" s="78" t="s">
        <v>20</v>
      </c>
      <c r="D111" s="57" t="s">
        <v>52</v>
      </c>
      <c r="E111" s="29">
        <v>12</v>
      </c>
      <c r="F111" s="29">
        <f t="shared" si="7"/>
        <v>12</v>
      </c>
      <c r="G111" s="57">
        <v>1</v>
      </c>
      <c r="H111" s="28">
        <v>15</v>
      </c>
      <c r="I111" s="25">
        <f t="shared" si="4"/>
        <v>15</v>
      </c>
      <c r="J111" s="25">
        <v>4.8</v>
      </c>
      <c r="K111" s="23">
        <f t="shared" si="8"/>
        <v>3</v>
      </c>
      <c r="L111" s="26">
        <f t="shared" si="3"/>
        <v>866.76000000000033</v>
      </c>
    </row>
    <row r="112" spans="1:12" x14ac:dyDescent="0.25">
      <c r="A112" s="66">
        <v>41389</v>
      </c>
      <c r="B112" s="57" t="s">
        <v>40</v>
      </c>
      <c r="C112" s="59" t="s">
        <v>41</v>
      </c>
      <c r="D112" s="57" t="s">
        <v>13</v>
      </c>
      <c r="E112" s="29">
        <v>4.7</v>
      </c>
      <c r="F112" s="29">
        <f t="shared" si="7"/>
        <v>9.4</v>
      </c>
      <c r="G112" s="57">
        <v>2</v>
      </c>
      <c r="H112" s="28">
        <v>12</v>
      </c>
      <c r="I112" s="25">
        <f t="shared" si="4"/>
        <v>24</v>
      </c>
      <c r="J112" s="25">
        <v>10</v>
      </c>
      <c r="K112" s="23">
        <f t="shared" si="8"/>
        <v>14.6</v>
      </c>
      <c r="L112" s="26">
        <f t="shared" si="3"/>
        <v>881.36000000000035</v>
      </c>
    </row>
    <row r="113" spans="1:12" x14ac:dyDescent="0.25">
      <c r="A113" s="66">
        <v>41389</v>
      </c>
      <c r="B113" s="57" t="s">
        <v>180</v>
      </c>
      <c r="C113" s="59" t="s">
        <v>12</v>
      </c>
      <c r="D113" s="57" t="s">
        <v>13</v>
      </c>
      <c r="E113" s="29">
        <v>14.3</v>
      </c>
      <c r="F113" s="29">
        <f t="shared" si="7"/>
        <v>14.3</v>
      </c>
      <c r="G113" s="57">
        <v>1</v>
      </c>
      <c r="H113" s="28">
        <v>35</v>
      </c>
      <c r="I113" s="25">
        <f t="shared" si="4"/>
        <v>35</v>
      </c>
      <c r="J113" s="25">
        <v>3</v>
      </c>
      <c r="K113" s="23">
        <f t="shared" si="8"/>
        <v>20.7</v>
      </c>
      <c r="L113" s="26">
        <f t="shared" si="3"/>
        <v>902.0600000000004</v>
      </c>
    </row>
    <row r="114" spans="1:12" x14ac:dyDescent="0.25">
      <c r="A114" s="66">
        <v>41390</v>
      </c>
      <c r="B114" s="57" t="s">
        <v>182</v>
      </c>
      <c r="C114" s="59" t="s">
        <v>30</v>
      </c>
      <c r="D114" s="57" t="s">
        <v>13</v>
      </c>
      <c r="E114" s="29">
        <v>3</v>
      </c>
      <c r="F114" s="29">
        <f t="shared" si="7"/>
        <v>3</v>
      </c>
      <c r="G114" s="57">
        <v>1</v>
      </c>
      <c r="H114" s="28">
        <v>15</v>
      </c>
      <c r="I114" s="25">
        <f t="shared" si="4"/>
        <v>15</v>
      </c>
      <c r="J114" s="25">
        <v>15</v>
      </c>
      <c r="K114" s="23">
        <f t="shared" si="8"/>
        <v>12</v>
      </c>
      <c r="L114" s="26">
        <f t="shared" si="3"/>
        <v>914.0600000000004</v>
      </c>
    </row>
    <row r="115" spans="1:12" x14ac:dyDescent="0.25">
      <c r="A115" s="66">
        <v>41390</v>
      </c>
      <c r="B115" s="57" t="s">
        <v>180</v>
      </c>
      <c r="C115" s="59" t="s">
        <v>12</v>
      </c>
      <c r="D115" s="57" t="s">
        <v>13</v>
      </c>
      <c r="E115" s="29">
        <v>14.3</v>
      </c>
      <c r="F115" s="29">
        <f t="shared" si="7"/>
        <v>14.3</v>
      </c>
      <c r="G115" s="57">
        <v>1</v>
      </c>
      <c r="H115" s="28">
        <v>35</v>
      </c>
      <c r="I115" s="25">
        <f t="shared" si="4"/>
        <v>35</v>
      </c>
      <c r="J115" s="25">
        <v>6</v>
      </c>
      <c r="K115" s="23">
        <f t="shared" si="8"/>
        <v>20.7</v>
      </c>
      <c r="L115" s="26">
        <f t="shared" si="3"/>
        <v>934.76000000000045</v>
      </c>
    </row>
    <row r="116" spans="1:12" x14ac:dyDescent="0.25">
      <c r="A116" s="66">
        <v>41390</v>
      </c>
      <c r="B116" s="57" t="s">
        <v>127</v>
      </c>
      <c r="C116" s="78" t="s">
        <v>105</v>
      </c>
      <c r="D116" s="57" t="s">
        <v>101</v>
      </c>
      <c r="E116" s="29">
        <v>20</v>
      </c>
      <c r="F116" s="29">
        <f t="shared" si="7"/>
        <v>20</v>
      </c>
      <c r="G116" s="57">
        <v>1</v>
      </c>
      <c r="H116" s="28">
        <v>25</v>
      </c>
      <c r="I116" s="25">
        <f t="shared" si="4"/>
        <v>25</v>
      </c>
      <c r="J116" s="25">
        <v>0.69</v>
      </c>
      <c r="K116" s="23">
        <f t="shared" si="8"/>
        <v>5</v>
      </c>
      <c r="L116" s="26">
        <f t="shared" si="3"/>
        <v>939.76000000000045</v>
      </c>
    </row>
    <row r="117" spans="1:12" x14ac:dyDescent="0.25">
      <c r="A117" s="66">
        <v>41391</v>
      </c>
      <c r="B117" s="57" t="s">
        <v>191</v>
      </c>
      <c r="C117" s="78" t="s">
        <v>105</v>
      </c>
      <c r="D117" s="57" t="s">
        <v>101</v>
      </c>
      <c r="E117" s="29">
        <v>20</v>
      </c>
      <c r="F117" s="29">
        <f t="shared" si="7"/>
        <v>20</v>
      </c>
      <c r="G117" s="57">
        <v>1</v>
      </c>
      <c r="H117" s="28">
        <v>25</v>
      </c>
      <c r="I117" s="25">
        <f t="shared" si="4"/>
        <v>25</v>
      </c>
      <c r="J117" s="25">
        <v>4.8</v>
      </c>
      <c r="K117" s="23">
        <f t="shared" si="8"/>
        <v>5</v>
      </c>
      <c r="L117" s="26">
        <f t="shared" si="3"/>
        <v>944.76000000000045</v>
      </c>
    </row>
    <row r="118" spans="1:12" x14ac:dyDescent="0.25">
      <c r="A118" s="66">
        <v>41391</v>
      </c>
      <c r="B118" s="57" t="s">
        <v>136</v>
      </c>
      <c r="C118" s="78" t="s">
        <v>105</v>
      </c>
      <c r="D118" s="57" t="s">
        <v>101</v>
      </c>
      <c r="E118" s="29">
        <v>20</v>
      </c>
      <c r="F118" s="29">
        <f t="shared" si="7"/>
        <v>20</v>
      </c>
      <c r="G118" s="57">
        <v>1</v>
      </c>
      <c r="H118" s="28">
        <v>25</v>
      </c>
      <c r="I118" s="25">
        <f t="shared" si="4"/>
        <v>25</v>
      </c>
      <c r="J118" s="25">
        <v>6</v>
      </c>
      <c r="K118" s="23">
        <f t="shared" si="8"/>
        <v>5</v>
      </c>
      <c r="L118" s="26">
        <f t="shared" si="3"/>
        <v>949.76000000000045</v>
      </c>
    </row>
    <row r="119" spans="1:12" x14ac:dyDescent="0.25">
      <c r="A119" s="66">
        <v>41391</v>
      </c>
      <c r="B119" s="57" t="s">
        <v>125</v>
      </c>
      <c r="C119" s="78" t="s">
        <v>105</v>
      </c>
      <c r="D119" s="57" t="s">
        <v>101</v>
      </c>
      <c r="E119" s="29">
        <v>20</v>
      </c>
      <c r="F119" s="29">
        <f t="shared" si="7"/>
        <v>20</v>
      </c>
      <c r="G119" s="57">
        <v>1</v>
      </c>
      <c r="H119" s="28">
        <v>25</v>
      </c>
      <c r="I119" s="25">
        <f t="shared" si="4"/>
        <v>25</v>
      </c>
      <c r="J119" s="25">
        <v>10</v>
      </c>
      <c r="K119" s="23">
        <f t="shared" si="8"/>
        <v>5</v>
      </c>
      <c r="L119" s="26">
        <f t="shared" si="3"/>
        <v>954.76000000000045</v>
      </c>
    </row>
    <row r="120" spans="1:12" x14ac:dyDescent="0.25">
      <c r="A120" s="66">
        <v>41391</v>
      </c>
      <c r="B120" s="57" t="s">
        <v>125</v>
      </c>
      <c r="C120" s="78" t="s">
        <v>105</v>
      </c>
      <c r="D120" s="57" t="s">
        <v>101</v>
      </c>
      <c r="E120" s="29">
        <v>20</v>
      </c>
      <c r="F120" s="29">
        <f t="shared" si="7"/>
        <v>20</v>
      </c>
      <c r="G120" s="57">
        <v>1</v>
      </c>
      <c r="H120" s="28">
        <v>25</v>
      </c>
      <c r="I120" s="25">
        <f t="shared" si="4"/>
        <v>25</v>
      </c>
      <c r="J120" s="25">
        <v>4.8</v>
      </c>
      <c r="K120" s="23">
        <f t="shared" si="8"/>
        <v>5</v>
      </c>
      <c r="L120" s="26">
        <f t="shared" si="3"/>
        <v>959.76000000000045</v>
      </c>
    </row>
    <row r="121" spans="1:12" x14ac:dyDescent="0.25">
      <c r="A121" s="66">
        <v>41392</v>
      </c>
      <c r="B121" s="57" t="s">
        <v>40</v>
      </c>
      <c r="C121" s="59" t="s">
        <v>41</v>
      </c>
      <c r="D121" s="57" t="s">
        <v>13</v>
      </c>
      <c r="E121" s="29">
        <v>4.7</v>
      </c>
      <c r="F121" s="29">
        <f t="shared" si="7"/>
        <v>4.7</v>
      </c>
      <c r="G121" s="57">
        <v>1</v>
      </c>
      <c r="H121" s="28">
        <v>12</v>
      </c>
      <c r="I121" s="25">
        <f t="shared" si="4"/>
        <v>12</v>
      </c>
      <c r="J121" s="25">
        <v>6</v>
      </c>
      <c r="K121" s="23">
        <f t="shared" si="8"/>
        <v>7.3</v>
      </c>
      <c r="L121" s="26">
        <f t="shared" si="3"/>
        <v>967.0600000000004</v>
      </c>
    </row>
    <row r="122" spans="1:12" x14ac:dyDescent="0.25">
      <c r="A122" s="66">
        <v>41392</v>
      </c>
      <c r="B122" s="57" t="s">
        <v>25</v>
      </c>
      <c r="C122" s="59" t="s">
        <v>20</v>
      </c>
      <c r="D122" s="57" t="s">
        <v>21</v>
      </c>
      <c r="E122" s="29">
        <v>11.2</v>
      </c>
      <c r="F122" s="29">
        <f t="shared" si="7"/>
        <v>11.2</v>
      </c>
      <c r="G122" s="57">
        <v>1</v>
      </c>
      <c r="H122" s="28">
        <v>16</v>
      </c>
      <c r="I122" s="25">
        <f t="shared" si="4"/>
        <v>16</v>
      </c>
      <c r="J122" s="25">
        <v>6</v>
      </c>
      <c r="K122" s="23">
        <f t="shared" si="8"/>
        <v>4.8000000000000007</v>
      </c>
      <c r="L122" s="26">
        <f t="shared" si="3"/>
        <v>971.86000000000035</v>
      </c>
    </row>
    <row r="123" spans="1:12" x14ac:dyDescent="0.25">
      <c r="A123" s="66">
        <v>41392</v>
      </c>
      <c r="B123" s="57" t="s">
        <v>182</v>
      </c>
      <c r="C123" s="59" t="s">
        <v>30</v>
      </c>
      <c r="D123" s="57" t="s">
        <v>13</v>
      </c>
      <c r="E123" s="29">
        <v>3</v>
      </c>
      <c r="F123" s="29">
        <f t="shared" si="7"/>
        <v>3</v>
      </c>
      <c r="G123" s="57">
        <v>1</v>
      </c>
      <c r="H123" s="28">
        <v>15</v>
      </c>
      <c r="I123" s="25">
        <f t="shared" si="4"/>
        <v>15</v>
      </c>
      <c r="J123" s="25">
        <v>3</v>
      </c>
      <c r="K123" s="23">
        <f t="shared" si="8"/>
        <v>12</v>
      </c>
      <c r="L123" s="26">
        <f t="shared" si="3"/>
        <v>983.86000000000035</v>
      </c>
    </row>
    <row r="124" spans="1:12" x14ac:dyDescent="0.25">
      <c r="A124" s="66">
        <v>41392</v>
      </c>
      <c r="B124" s="57" t="s">
        <v>39</v>
      </c>
      <c r="C124" s="59" t="s">
        <v>20</v>
      </c>
      <c r="D124" s="57" t="s">
        <v>24</v>
      </c>
      <c r="E124" s="29">
        <v>14</v>
      </c>
      <c r="F124" s="29">
        <f t="shared" si="7"/>
        <v>14</v>
      </c>
      <c r="G124" s="57">
        <v>1</v>
      </c>
      <c r="H124" s="28">
        <v>20</v>
      </c>
      <c r="I124" s="25">
        <f t="shared" si="4"/>
        <v>20</v>
      </c>
      <c r="J124" s="25">
        <v>15</v>
      </c>
      <c r="K124" s="23">
        <f t="shared" si="8"/>
        <v>6</v>
      </c>
      <c r="L124" s="26">
        <f t="shared" si="3"/>
        <v>989.86000000000035</v>
      </c>
    </row>
    <row r="125" spans="1:12" x14ac:dyDescent="0.25">
      <c r="A125" s="66">
        <v>41392</v>
      </c>
      <c r="B125" s="57" t="s">
        <v>71</v>
      </c>
      <c r="C125" s="78" t="s">
        <v>20</v>
      </c>
      <c r="D125" s="57" t="s">
        <v>24</v>
      </c>
      <c r="E125" s="29">
        <v>14</v>
      </c>
      <c r="F125" s="29">
        <f t="shared" si="0"/>
        <v>14</v>
      </c>
      <c r="G125" s="57">
        <v>1</v>
      </c>
      <c r="H125" s="28">
        <v>20</v>
      </c>
      <c r="I125" s="25">
        <f t="shared" si="4"/>
        <v>20</v>
      </c>
      <c r="J125" s="25">
        <v>6</v>
      </c>
      <c r="K125" s="23">
        <f t="shared" si="1"/>
        <v>6</v>
      </c>
      <c r="L125" s="26">
        <f t="shared" si="3"/>
        <v>995.86000000000035</v>
      </c>
    </row>
    <row r="126" spans="1:12" x14ac:dyDescent="0.25">
      <c r="A126" s="66">
        <v>41392</v>
      </c>
      <c r="B126" s="57" t="s">
        <v>192</v>
      </c>
      <c r="C126" s="78" t="s">
        <v>20</v>
      </c>
      <c r="D126" s="57" t="s">
        <v>24</v>
      </c>
      <c r="E126" s="29">
        <v>14</v>
      </c>
      <c r="F126" s="29">
        <f t="shared" si="0"/>
        <v>14</v>
      </c>
      <c r="G126" s="57">
        <v>1</v>
      </c>
      <c r="H126" s="28">
        <v>20</v>
      </c>
      <c r="I126" s="25">
        <f t="shared" si="4"/>
        <v>20</v>
      </c>
      <c r="J126" s="25">
        <v>10</v>
      </c>
      <c r="K126" s="23">
        <f t="shared" si="1"/>
        <v>6</v>
      </c>
      <c r="L126" s="26">
        <f t="shared" si="3"/>
        <v>1001.8600000000004</v>
      </c>
    </row>
    <row r="127" spans="1:12" x14ac:dyDescent="0.25">
      <c r="A127" s="66">
        <v>41393</v>
      </c>
      <c r="B127" s="57" t="s">
        <v>136</v>
      </c>
      <c r="C127" s="78" t="s">
        <v>105</v>
      </c>
      <c r="D127" s="57" t="s">
        <v>101</v>
      </c>
      <c r="E127" s="29">
        <v>20</v>
      </c>
      <c r="F127" s="29">
        <f t="shared" si="0"/>
        <v>20</v>
      </c>
      <c r="G127" s="57">
        <v>1</v>
      </c>
      <c r="H127" s="28">
        <v>25</v>
      </c>
      <c r="I127" s="25">
        <f t="shared" si="4"/>
        <v>25</v>
      </c>
      <c r="J127" s="25">
        <v>4.8</v>
      </c>
      <c r="K127" s="23">
        <f t="shared" si="1"/>
        <v>5</v>
      </c>
      <c r="L127" s="26">
        <f t="shared" si="3"/>
        <v>1006.8600000000004</v>
      </c>
    </row>
    <row r="128" spans="1:12" x14ac:dyDescent="0.25">
      <c r="A128" s="66">
        <v>41393</v>
      </c>
      <c r="B128" s="57" t="s">
        <v>193</v>
      </c>
      <c r="C128" s="59" t="s">
        <v>27</v>
      </c>
      <c r="D128" s="57" t="s">
        <v>13</v>
      </c>
      <c r="E128" s="29">
        <v>90</v>
      </c>
      <c r="F128" s="29">
        <f t="shared" si="0"/>
        <v>90</v>
      </c>
      <c r="G128" s="57">
        <v>1</v>
      </c>
      <c r="H128" s="28">
        <v>25</v>
      </c>
      <c r="I128" s="25">
        <f t="shared" si="4"/>
        <v>25</v>
      </c>
      <c r="J128" s="25">
        <v>10</v>
      </c>
      <c r="K128" s="23">
        <f t="shared" si="1"/>
        <v>-65</v>
      </c>
      <c r="L128" s="26">
        <f t="shared" si="3"/>
        <v>941.86000000000035</v>
      </c>
    </row>
    <row r="129" spans="1:12" x14ac:dyDescent="0.25">
      <c r="A129" s="66">
        <v>41394</v>
      </c>
      <c r="B129" s="57" t="s">
        <v>182</v>
      </c>
      <c r="C129" s="59" t="s">
        <v>30</v>
      </c>
      <c r="D129" s="57" t="s">
        <v>13</v>
      </c>
      <c r="E129" s="29">
        <v>3</v>
      </c>
      <c r="F129" s="29">
        <f t="shared" si="0"/>
        <v>3</v>
      </c>
      <c r="G129" s="57">
        <v>1</v>
      </c>
      <c r="H129" s="28">
        <v>15</v>
      </c>
      <c r="I129" s="25">
        <f t="shared" si="4"/>
        <v>15</v>
      </c>
      <c r="J129" s="25">
        <v>3</v>
      </c>
      <c r="K129" s="23">
        <f t="shared" si="1"/>
        <v>12</v>
      </c>
      <c r="L129" s="26">
        <f t="shared" si="3"/>
        <v>953.86000000000035</v>
      </c>
    </row>
    <row r="130" spans="1:12" x14ac:dyDescent="0.25">
      <c r="A130" s="66">
        <v>41394</v>
      </c>
      <c r="B130" s="57" t="s">
        <v>180</v>
      </c>
      <c r="C130" s="59" t="s">
        <v>12</v>
      </c>
      <c r="D130" s="57" t="s">
        <v>13</v>
      </c>
      <c r="E130" s="29">
        <v>14.3</v>
      </c>
      <c r="F130" s="29">
        <f t="shared" si="0"/>
        <v>14.3</v>
      </c>
      <c r="G130" s="57">
        <v>1</v>
      </c>
      <c r="H130" s="28">
        <v>35</v>
      </c>
      <c r="I130" s="25">
        <f t="shared" si="4"/>
        <v>35</v>
      </c>
      <c r="J130" s="25">
        <v>15</v>
      </c>
      <c r="K130" s="23">
        <f t="shared" si="1"/>
        <v>20.7</v>
      </c>
      <c r="L130" s="26">
        <f t="shared" si="3"/>
        <v>974.5600000000004</v>
      </c>
    </row>
    <row r="131" spans="1:12" x14ac:dyDescent="0.25">
      <c r="A131" s="55">
        <v>41394</v>
      </c>
      <c r="B131" s="56" t="s">
        <v>194</v>
      </c>
      <c r="C131" s="60" t="s">
        <v>197</v>
      </c>
      <c r="D131" s="56" t="s">
        <v>196</v>
      </c>
      <c r="E131" s="23">
        <v>4</v>
      </c>
      <c r="F131" s="23">
        <f t="shared" si="0"/>
        <v>4</v>
      </c>
      <c r="G131" s="56">
        <v>1</v>
      </c>
      <c r="H131" s="28">
        <v>8</v>
      </c>
      <c r="I131" s="25">
        <f t="shared" si="4"/>
        <v>8</v>
      </c>
      <c r="J131" s="25">
        <v>6</v>
      </c>
      <c r="K131" s="23">
        <f t="shared" si="1"/>
        <v>4</v>
      </c>
      <c r="L131" s="26">
        <f t="shared" si="3"/>
        <v>978.5600000000004</v>
      </c>
    </row>
    <row r="132" spans="1:12" s="40" customFormat="1" ht="18.75" customHeight="1" x14ac:dyDescent="0.25">
      <c r="A132" s="80"/>
      <c r="B132" s="81" t="s">
        <v>42</v>
      </c>
      <c r="C132" s="82"/>
      <c r="D132" s="82"/>
      <c r="E132" s="83"/>
      <c r="F132" s="69">
        <f>SUBTOTAL(9,F4:F131)</f>
        <v>2111.2399999999998</v>
      </c>
      <c r="G132" s="84">
        <f>SUBTOTAL(9,G4:G131)</f>
        <v>141</v>
      </c>
      <c r="H132" s="85"/>
      <c r="I132" s="69">
        <f>SUBTOTAL(9,I4:I131)</f>
        <v>3089.8</v>
      </c>
      <c r="J132" s="37">
        <f>SUBTOTAL(9,J4:J22)</f>
        <v>143.38999999999999</v>
      </c>
      <c r="K132" s="69">
        <f>SUBTOTAL(9,K4:K131)</f>
        <v>978.5600000000004</v>
      </c>
      <c r="L132" s="84"/>
    </row>
    <row r="133" spans="1:12" x14ac:dyDescent="0.25">
      <c r="A133" s="73"/>
      <c r="B133" s="73"/>
      <c r="C133" s="73"/>
      <c r="D133" s="86"/>
      <c r="E133" s="75"/>
      <c r="F133" s="75"/>
      <c r="G133" s="76"/>
      <c r="H133" s="77"/>
      <c r="I133" s="68"/>
      <c r="J133" s="11"/>
      <c r="K133" s="8"/>
      <c r="L133" s="9"/>
    </row>
    <row r="134" spans="1:12" x14ac:dyDescent="0.25">
      <c r="A134" s="73"/>
      <c r="B134" s="73"/>
      <c r="C134" s="73"/>
      <c r="D134" s="86"/>
      <c r="E134" s="75"/>
      <c r="F134" s="75"/>
      <c r="G134" s="76"/>
      <c r="H134" s="77"/>
      <c r="I134" s="68"/>
      <c r="J134" s="11"/>
      <c r="K134" s="8"/>
      <c r="L134" s="9"/>
    </row>
    <row r="135" spans="1:12" x14ac:dyDescent="0.25">
      <c r="A135" s="73"/>
      <c r="B135" s="73"/>
      <c r="C135" s="73"/>
      <c r="D135" s="86"/>
      <c r="E135" s="75"/>
      <c r="F135" s="75"/>
      <c r="G135" s="76"/>
      <c r="H135" s="77"/>
      <c r="I135" s="68"/>
      <c r="J135" s="11"/>
      <c r="K135" s="8"/>
      <c r="L135" s="9"/>
    </row>
    <row r="136" spans="1:12" x14ac:dyDescent="0.25">
      <c r="A136" s="73"/>
      <c r="B136" s="87" t="s">
        <v>43</v>
      </c>
      <c r="C136" s="88"/>
      <c r="D136" s="89"/>
      <c r="E136" s="75"/>
      <c r="F136" s="75"/>
      <c r="G136" s="76"/>
      <c r="H136" s="77"/>
      <c r="I136" s="68"/>
      <c r="J136" s="11"/>
      <c r="K136" s="8"/>
      <c r="L136" s="9"/>
    </row>
    <row r="137" spans="1:12" x14ac:dyDescent="0.25">
      <c r="B137" s="90" t="s">
        <v>44</v>
      </c>
      <c r="C137" s="91" t="s">
        <v>45</v>
      </c>
      <c r="D137" s="92" t="s">
        <v>46</v>
      </c>
    </row>
    <row r="138" spans="1:12" ht="15.75" customHeight="1" x14ac:dyDescent="0.25">
      <c r="B138" s="93" t="s">
        <v>198</v>
      </c>
      <c r="C138" s="94">
        <v>56</v>
      </c>
      <c r="D138" s="94">
        <v>80</v>
      </c>
    </row>
    <row r="139" spans="1:12" ht="15.75" customHeight="1" x14ac:dyDescent="0.25">
      <c r="B139" s="93" t="s">
        <v>49</v>
      </c>
      <c r="C139" s="94">
        <v>28</v>
      </c>
      <c r="D139" s="94">
        <v>40</v>
      </c>
    </row>
    <row r="140" spans="1:12" s="50" customFormat="1" ht="18" customHeight="1" x14ac:dyDescent="0.25">
      <c r="A140" s="71"/>
      <c r="B140" s="95" t="s">
        <v>42</v>
      </c>
      <c r="C140" s="96">
        <f>SUM(C138:C139)</f>
        <v>84</v>
      </c>
      <c r="D140" s="97">
        <f>SUM(D138:D139)</f>
        <v>120</v>
      </c>
      <c r="E140" s="71"/>
      <c r="F140" s="71"/>
      <c r="G140" s="71"/>
      <c r="H140" s="71"/>
      <c r="I140" s="71"/>
    </row>
    <row r="141" spans="1:12" x14ac:dyDescent="0.25">
      <c r="C141" s="98"/>
    </row>
    <row r="142" spans="1:12" x14ac:dyDescent="0.25">
      <c r="B142" s="87" t="s">
        <v>13</v>
      </c>
      <c r="C142" s="88"/>
      <c r="D142" s="89"/>
    </row>
    <row r="143" spans="1:12" x14ac:dyDescent="0.25">
      <c r="B143" s="90" t="s">
        <v>44</v>
      </c>
      <c r="C143" s="91" t="s">
        <v>45</v>
      </c>
      <c r="D143" s="92" t="s">
        <v>46</v>
      </c>
    </row>
    <row r="144" spans="1:12" x14ac:dyDescent="0.25">
      <c r="B144" s="93" t="s">
        <v>199</v>
      </c>
      <c r="C144" s="94">
        <v>17.440000000000001</v>
      </c>
      <c r="D144" s="94">
        <v>82</v>
      </c>
    </row>
    <row r="145" spans="2:4" x14ac:dyDescent="0.25">
      <c r="B145" s="93" t="s">
        <v>200</v>
      </c>
      <c r="C145" s="94">
        <v>27</v>
      </c>
      <c r="D145" s="94">
        <v>135</v>
      </c>
    </row>
    <row r="146" spans="2:4" x14ac:dyDescent="0.25">
      <c r="B146" s="93" t="s">
        <v>201</v>
      </c>
      <c r="C146" s="94">
        <v>42.3</v>
      </c>
      <c r="D146" s="94">
        <v>108</v>
      </c>
    </row>
    <row r="147" spans="2:4" x14ac:dyDescent="0.25">
      <c r="B147" s="93" t="s">
        <v>202</v>
      </c>
      <c r="C147" s="94">
        <v>20</v>
      </c>
      <c r="D147" s="94">
        <v>80</v>
      </c>
    </row>
    <row r="148" spans="2:4" x14ac:dyDescent="0.25">
      <c r="B148" s="93" t="s">
        <v>83</v>
      </c>
      <c r="C148" s="94">
        <v>90</v>
      </c>
      <c r="D148" s="94">
        <v>25</v>
      </c>
    </row>
    <row r="149" spans="2:4" x14ac:dyDescent="0.25">
      <c r="B149" s="93" t="s">
        <v>203</v>
      </c>
      <c r="C149" s="94">
        <v>171.6</v>
      </c>
      <c r="D149" s="94">
        <v>420</v>
      </c>
    </row>
    <row r="150" spans="2:4" x14ac:dyDescent="0.25">
      <c r="B150" s="93" t="s">
        <v>204</v>
      </c>
      <c r="C150" s="94">
        <v>21.6</v>
      </c>
      <c r="D150" s="94">
        <v>60</v>
      </c>
    </row>
    <row r="151" spans="2:4" x14ac:dyDescent="0.25">
      <c r="B151" s="95" t="s">
        <v>42</v>
      </c>
      <c r="C151" s="96">
        <f>SUM(C144:C150)</f>
        <v>389.94000000000005</v>
      </c>
      <c r="D151" s="97">
        <f>SUM(D144:D150)</f>
        <v>910</v>
      </c>
    </row>
    <row r="152" spans="2:4" x14ac:dyDescent="0.25">
      <c r="C152" s="98"/>
    </row>
    <row r="153" spans="2:4" x14ac:dyDescent="0.25">
      <c r="B153" s="87" t="s">
        <v>21</v>
      </c>
      <c r="C153" s="88"/>
      <c r="D153" s="89"/>
    </row>
    <row r="154" spans="2:4" x14ac:dyDescent="0.25">
      <c r="B154" s="90" t="s">
        <v>44</v>
      </c>
      <c r="C154" s="91" t="s">
        <v>45</v>
      </c>
      <c r="D154" s="92" t="s">
        <v>46</v>
      </c>
    </row>
    <row r="155" spans="2:4" x14ac:dyDescent="0.25">
      <c r="B155" s="93" t="s">
        <v>86</v>
      </c>
      <c r="C155" s="94">
        <v>79.8</v>
      </c>
      <c r="D155" s="94">
        <v>114</v>
      </c>
    </row>
    <row r="156" spans="2:4" x14ac:dyDescent="0.25">
      <c r="B156" s="93" t="s">
        <v>87</v>
      </c>
      <c r="C156" s="94">
        <v>77</v>
      </c>
      <c r="D156" s="94">
        <v>110</v>
      </c>
    </row>
    <row r="157" spans="2:4" x14ac:dyDescent="0.25">
      <c r="B157" s="93" t="s">
        <v>115</v>
      </c>
      <c r="C157" s="94">
        <v>17.5</v>
      </c>
      <c r="D157" s="94">
        <v>25</v>
      </c>
    </row>
    <row r="158" spans="2:4" x14ac:dyDescent="0.25">
      <c r="B158" s="95" t="s">
        <v>42</v>
      </c>
      <c r="C158" s="96">
        <f>SUM(C155:C157)</f>
        <v>174.3</v>
      </c>
      <c r="D158" s="97">
        <f>SUM(D155:D157)</f>
        <v>249</v>
      </c>
    </row>
    <row r="160" spans="2:4" x14ac:dyDescent="0.25">
      <c r="B160" s="87" t="s">
        <v>16</v>
      </c>
      <c r="C160" s="88"/>
      <c r="D160" s="89"/>
    </row>
    <row r="161" spans="2:4" x14ac:dyDescent="0.25">
      <c r="B161" s="90" t="s">
        <v>44</v>
      </c>
      <c r="C161" s="91" t="s">
        <v>45</v>
      </c>
      <c r="D161" s="92" t="s">
        <v>46</v>
      </c>
    </row>
    <row r="162" spans="2:4" x14ac:dyDescent="0.25">
      <c r="B162" s="93" t="s">
        <v>88</v>
      </c>
      <c r="C162" s="94">
        <v>56</v>
      </c>
      <c r="D162" s="94">
        <v>60</v>
      </c>
    </row>
    <row r="163" spans="2:4" x14ac:dyDescent="0.25">
      <c r="B163" s="95" t="s">
        <v>42</v>
      </c>
      <c r="C163" s="96">
        <f>SUM(C162:C162)</f>
        <v>56</v>
      </c>
      <c r="D163" s="97">
        <f>SUM(D162:D162)</f>
        <v>60</v>
      </c>
    </row>
    <row r="165" spans="2:4" x14ac:dyDescent="0.25">
      <c r="B165" s="87" t="s">
        <v>29</v>
      </c>
      <c r="C165" s="88"/>
      <c r="D165" s="89"/>
    </row>
    <row r="166" spans="2:4" x14ac:dyDescent="0.25">
      <c r="B166" s="90" t="s">
        <v>44</v>
      </c>
      <c r="C166" s="91" t="s">
        <v>45</v>
      </c>
      <c r="D166" s="92" t="s">
        <v>46</v>
      </c>
    </row>
    <row r="167" spans="2:4" x14ac:dyDescent="0.25">
      <c r="B167" s="93" t="s">
        <v>205</v>
      </c>
      <c r="C167" s="94">
        <v>54.4</v>
      </c>
      <c r="D167" s="94">
        <v>68</v>
      </c>
    </row>
    <row r="168" spans="2:4" x14ac:dyDescent="0.25">
      <c r="B168" s="95" t="s">
        <v>42</v>
      </c>
      <c r="C168" s="96">
        <f>SUM(C167:C167)</f>
        <v>54.4</v>
      </c>
      <c r="D168" s="97">
        <f>SUM(D167:D167)</f>
        <v>68</v>
      </c>
    </row>
    <row r="170" spans="2:4" x14ac:dyDescent="0.25">
      <c r="B170" s="87" t="s">
        <v>52</v>
      </c>
      <c r="C170" s="88"/>
      <c r="D170" s="89"/>
    </row>
    <row r="171" spans="2:4" x14ac:dyDescent="0.25">
      <c r="B171" s="90" t="s">
        <v>44</v>
      </c>
      <c r="C171" s="91" t="s">
        <v>45</v>
      </c>
      <c r="D171" s="92" t="s">
        <v>46</v>
      </c>
    </row>
    <row r="172" spans="2:4" x14ac:dyDescent="0.25">
      <c r="B172" s="93" t="s">
        <v>206</v>
      </c>
      <c r="C172" s="94">
        <v>120</v>
      </c>
      <c r="D172" s="94">
        <v>150</v>
      </c>
    </row>
    <row r="173" spans="2:4" x14ac:dyDescent="0.25">
      <c r="B173" s="93" t="s">
        <v>207</v>
      </c>
      <c r="C173" s="94">
        <v>12</v>
      </c>
      <c r="D173" s="94">
        <v>15</v>
      </c>
    </row>
    <row r="174" spans="2:4" x14ac:dyDescent="0.25">
      <c r="B174" s="95" t="s">
        <v>42</v>
      </c>
      <c r="C174" s="96">
        <f>SUM(C172:C173)</f>
        <v>132</v>
      </c>
      <c r="D174" s="97">
        <f>SUM(D172:D173)</f>
        <v>165</v>
      </c>
    </row>
    <row r="176" spans="2:4" x14ac:dyDescent="0.25">
      <c r="B176" s="87" t="s">
        <v>33</v>
      </c>
      <c r="C176" s="88"/>
      <c r="D176" s="89"/>
    </row>
    <row r="177" spans="2:4" x14ac:dyDescent="0.25">
      <c r="B177" s="90" t="s">
        <v>44</v>
      </c>
      <c r="C177" s="91" t="s">
        <v>45</v>
      </c>
      <c r="D177" s="92" t="s">
        <v>46</v>
      </c>
    </row>
    <row r="178" spans="2:4" x14ac:dyDescent="0.25">
      <c r="B178" s="93" t="s">
        <v>208</v>
      </c>
      <c r="C178" s="94">
        <v>45</v>
      </c>
      <c r="D178" s="94">
        <v>60</v>
      </c>
    </row>
    <row r="179" spans="2:4" x14ac:dyDescent="0.25">
      <c r="B179" s="95" t="s">
        <v>42</v>
      </c>
      <c r="C179" s="96">
        <f>SUM(C178:C178)</f>
        <v>45</v>
      </c>
      <c r="D179" s="97">
        <f>SUM(D178:D178)</f>
        <v>60</v>
      </c>
    </row>
    <row r="181" spans="2:4" x14ac:dyDescent="0.25">
      <c r="B181" s="87" t="s">
        <v>100</v>
      </c>
      <c r="C181" s="88"/>
      <c r="D181" s="89"/>
    </row>
    <row r="182" spans="2:4" x14ac:dyDescent="0.25">
      <c r="B182" s="90" t="s">
        <v>44</v>
      </c>
      <c r="C182" s="91" t="s">
        <v>45</v>
      </c>
      <c r="D182" s="92" t="s">
        <v>46</v>
      </c>
    </row>
    <row r="183" spans="2:4" x14ac:dyDescent="0.25">
      <c r="B183" s="93" t="s">
        <v>118</v>
      </c>
      <c r="C183" s="94">
        <v>71.599999999999994</v>
      </c>
      <c r="D183" s="94">
        <v>79.8</v>
      </c>
    </row>
    <row r="184" spans="2:4" x14ac:dyDescent="0.25">
      <c r="B184" s="95" t="s">
        <v>42</v>
      </c>
      <c r="C184" s="96">
        <f>SUBTOTAL(9,C183)</f>
        <v>71.599999999999994</v>
      </c>
      <c r="D184" s="97">
        <f>SUBTOTAL(9,D183)</f>
        <v>79.8</v>
      </c>
    </row>
    <row r="186" spans="2:4" x14ac:dyDescent="0.25">
      <c r="B186" s="87" t="s">
        <v>101</v>
      </c>
      <c r="C186" s="88"/>
      <c r="D186" s="89"/>
    </row>
    <row r="187" spans="2:4" x14ac:dyDescent="0.25">
      <c r="B187" s="90" t="s">
        <v>44</v>
      </c>
      <c r="C187" s="91" t="s">
        <v>45</v>
      </c>
      <c r="D187" s="92" t="s">
        <v>46</v>
      </c>
    </row>
    <row r="188" spans="2:4" x14ac:dyDescent="0.25">
      <c r="B188" s="93" t="s">
        <v>210</v>
      </c>
      <c r="C188" s="94">
        <v>1100</v>
      </c>
      <c r="D188" s="94">
        <v>1370</v>
      </c>
    </row>
    <row r="189" spans="2:4" x14ac:dyDescent="0.25">
      <c r="B189" s="95" t="s">
        <v>42</v>
      </c>
      <c r="C189" s="96">
        <f>SUBTOTAL(9,C188)</f>
        <v>1100</v>
      </c>
      <c r="D189" s="97">
        <f>SUBTOTAL(9,D188)</f>
        <v>1370</v>
      </c>
    </row>
    <row r="191" spans="2:4" x14ac:dyDescent="0.25">
      <c r="B191" s="87" t="s">
        <v>196</v>
      </c>
      <c r="C191" s="88"/>
      <c r="D191" s="89"/>
    </row>
    <row r="192" spans="2:4" x14ac:dyDescent="0.25">
      <c r="B192" s="90" t="s">
        <v>44</v>
      </c>
      <c r="C192" s="91" t="s">
        <v>45</v>
      </c>
      <c r="D192" s="92" t="s">
        <v>46</v>
      </c>
    </row>
    <row r="193" spans="2:4" x14ac:dyDescent="0.25">
      <c r="B193" s="93" t="s">
        <v>209</v>
      </c>
      <c r="C193" s="94">
        <v>4</v>
      </c>
      <c r="D193" s="94">
        <v>8</v>
      </c>
    </row>
    <row r="194" spans="2:4" x14ac:dyDescent="0.25">
      <c r="B194" s="95" t="s">
        <v>42</v>
      </c>
      <c r="C194" s="96">
        <f>SUBTOTAL(9,C193)</f>
        <v>4</v>
      </c>
      <c r="D194" s="97">
        <f>SUBTOTAL(9,D193)</f>
        <v>8</v>
      </c>
    </row>
  </sheetData>
  <autoFilter ref="A3:L131"/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  <rowBreaks count="1" manualBreakCount="1">
    <brk id="1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B89" sqref="B8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D87" sqref="D87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79" sqref="C7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F30" sqref="F30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B84" sqref="B84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Apr''13'!Print_Area</vt:lpstr>
      <vt:lpstr>'PVC Daily Merchandise Apr''13'!Print_Titles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2013-05-10T06:17:43Z</cp:lastPrinted>
  <dcterms:created xsi:type="dcterms:W3CDTF">2013-02-01T07:45:40Z</dcterms:created>
  <dcterms:modified xsi:type="dcterms:W3CDTF">2013-05-10T06:17:50Z</dcterms:modified>
</cp:coreProperties>
</file>