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85" windowWidth="19440" windowHeight="9495" firstSheet="3" activeTab="6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Aug''14'!$A$3:$L$116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Jul''14'!$A$3:$L$81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</definedNames>
  <calcPr calcId="145621"/>
</workbook>
</file>

<file path=xl/calcChain.xml><?xml version="1.0" encoding="utf-8"?>
<calcChain xmlns="http://schemas.openxmlformats.org/spreadsheetml/2006/main">
  <c r="C123" i="11" l="1"/>
  <c r="D123" i="11"/>
  <c r="C128" i="11"/>
  <c r="D128" i="11"/>
  <c r="D120" i="10" l="1"/>
  <c r="C120" i="10"/>
  <c r="D115" i="10"/>
  <c r="C115" i="10"/>
  <c r="D178" i="10"/>
  <c r="C178" i="10"/>
  <c r="D173" i="10"/>
  <c r="C173" i="10"/>
  <c r="D143" i="10"/>
  <c r="C143" i="10"/>
  <c r="L53" i="9" l="1"/>
  <c r="L54" i="9" s="1"/>
  <c r="L55" i="9" s="1"/>
  <c r="I53" i="9"/>
  <c r="K53" i="9" s="1"/>
  <c r="F53" i="9"/>
  <c r="F54" i="9"/>
  <c r="I54" i="9"/>
  <c r="K54" i="9"/>
  <c r="D168" i="10"/>
  <c r="C168" i="10"/>
  <c r="D163" i="10"/>
  <c r="C163" i="10"/>
  <c r="D124" i="9" l="1"/>
  <c r="C124" i="9"/>
  <c r="D166" i="8" l="1"/>
  <c r="C166" i="8"/>
  <c r="D144" i="8" l="1"/>
  <c r="C144" i="8"/>
  <c r="D186" i="8"/>
  <c r="C186" i="8"/>
  <c r="I82" i="3" l="1"/>
  <c r="K82" i="3" s="1"/>
  <c r="I86" i="3"/>
  <c r="K86" i="3" s="1"/>
  <c r="D121" i="2" l="1"/>
  <c r="I93" i="2"/>
  <c r="I94" i="2"/>
  <c r="I95" i="2"/>
  <c r="I92" i="2"/>
  <c r="F92" i="2"/>
  <c r="F93" i="2"/>
  <c r="F94" i="2"/>
  <c r="F95" i="2"/>
  <c r="F96" i="2"/>
  <c r="F97" i="2"/>
  <c r="F98" i="2"/>
  <c r="K95" i="2" l="1"/>
  <c r="K93" i="2"/>
  <c r="K92" i="2"/>
  <c r="K94" i="2"/>
  <c r="D164" i="2"/>
  <c r="C164" i="2"/>
  <c r="D181" i="16" l="1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K116" i="16" s="1"/>
  <c r="F116" i="16"/>
  <c r="I115" i="16"/>
  <c r="K115" i="16" s="1"/>
  <c r="F115" i="16"/>
  <c r="I114" i="16"/>
  <c r="K114" i="16" s="1"/>
  <c r="F114" i="16"/>
  <c r="I113" i="16"/>
  <c r="K113" i="16" s="1"/>
  <c r="F113" i="16"/>
  <c r="I112" i="16"/>
  <c r="K112" i="16" s="1"/>
  <c r="F112" i="16"/>
  <c r="I111" i="16"/>
  <c r="K111" i="16" s="1"/>
  <c r="F111" i="16"/>
  <c r="I110" i="16"/>
  <c r="K110" i="16" s="1"/>
  <c r="F110" i="16"/>
  <c r="I109" i="16"/>
  <c r="K109" i="16" s="1"/>
  <c r="F109" i="16"/>
  <c r="I108" i="16"/>
  <c r="K108" i="16" s="1"/>
  <c r="F108" i="16"/>
  <c r="I107" i="16"/>
  <c r="K107" i="16" s="1"/>
  <c r="F107" i="16"/>
  <c r="I106" i="16"/>
  <c r="K106" i="16" s="1"/>
  <c r="F106" i="16"/>
  <c r="I105" i="16"/>
  <c r="K105" i="16" s="1"/>
  <c r="F105" i="16"/>
  <c r="I104" i="16"/>
  <c r="K104" i="16" s="1"/>
  <c r="F104" i="16"/>
  <c r="I103" i="16"/>
  <c r="K103" i="16" s="1"/>
  <c r="F103" i="16"/>
  <c r="I102" i="16"/>
  <c r="K102" i="16" s="1"/>
  <c r="F102" i="16"/>
  <c r="I101" i="16"/>
  <c r="K101" i="16" s="1"/>
  <c r="F101" i="16"/>
  <c r="I100" i="16"/>
  <c r="K100" i="16" s="1"/>
  <c r="F100" i="16"/>
  <c r="I99" i="16"/>
  <c r="K99" i="16" s="1"/>
  <c r="F99" i="16"/>
  <c r="I98" i="16"/>
  <c r="K98" i="16" s="1"/>
  <c r="F98" i="16"/>
  <c r="I97" i="16"/>
  <c r="K97" i="16" s="1"/>
  <c r="F97" i="16"/>
  <c r="I96" i="16"/>
  <c r="K96" i="16" s="1"/>
  <c r="F96" i="16"/>
  <c r="I95" i="16"/>
  <c r="K95" i="16" s="1"/>
  <c r="F95" i="16"/>
  <c r="I94" i="16"/>
  <c r="K94" i="16" s="1"/>
  <c r="F94" i="16"/>
  <c r="I93" i="16"/>
  <c r="K93" i="16" s="1"/>
  <c r="F93" i="16"/>
  <c r="I92" i="16"/>
  <c r="K92" i="16" s="1"/>
  <c r="F92" i="16"/>
  <c r="I91" i="16"/>
  <c r="K91" i="16" s="1"/>
  <c r="F91" i="16"/>
  <c r="I90" i="16"/>
  <c r="K90" i="16" s="1"/>
  <c r="F90" i="16"/>
  <c r="I89" i="16"/>
  <c r="K89" i="16" s="1"/>
  <c r="F89" i="16"/>
  <c r="I88" i="16"/>
  <c r="K88" i="16" s="1"/>
  <c r="F88" i="16"/>
  <c r="I87" i="16"/>
  <c r="K87" i="16" s="1"/>
  <c r="F87" i="16"/>
  <c r="I86" i="16"/>
  <c r="K86" i="16" s="1"/>
  <c r="F86" i="16"/>
  <c r="I85" i="16"/>
  <c r="K85" i="16" s="1"/>
  <c r="F85" i="16"/>
  <c r="I84" i="16"/>
  <c r="K84" i="16" s="1"/>
  <c r="F84" i="16"/>
  <c r="I83" i="16"/>
  <c r="K83" i="16" s="1"/>
  <c r="F83" i="16"/>
  <c r="I82" i="16"/>
  <c r="K82" i="16" s="1"/>
  <c r="F82" i="16"/>
  <c r="I81" i="16"/>
  <c r="K81" i="16" s="1"/>
  <c r="F81" i="16"/>
  <c r="I80" i="16"/>
  <c r="K80" i="16" s="1"/>
  <c r="F80" i="16"/>
  <c r="I79" i="16"/>
  <c r="K79" i="16" s="1"/>
  <c r="F79" i="16"/>
  <c r="I78" i="16"/>
  <c r="K78" i="16" s="1"/>
  <c r="F78" i="16"/>
  <c r="I77" i="16"/>
  <c r="K77" i="16" s="1"/>
  <c r="F77" i="16"/>
  <c r="I76" i="16"/>
  <c r="K76" i="16" s="1"/>
  <c r="F76" i="16"/>
  <c r="I75" i="16"/>
  <c r="K75" i="16" s="1"/>
  <c r="F75" i="16"/>
  <c r="I74" i="16"/>
  <c r="K74" i="16" s="1"/>
  <c r="F74" i="16"/>
  <c r="I73" i="16"/>
  <c r="K73" i="16" s="1"/>
  <c r="F73" i="16"/>
  <c r="I72" i="16"/>
  <c r="K72" i="16" s="1"/>
  <c r="F72" i="16"/>
  <c r="I71" i="16"/>
  <c r="K71" i="16" s="1"/>
  <c r="F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F35" i="16"/>
  <c r="I34" i="16"/>
  <c r="F34" i="16"/>
  <c r="K34" i="16" s="1"/>
  <c r="I33" i="16"/>
  <c r="F33" i="16"/>
  <c r="K33" i="16" s="1"/>
  <c r="I32" i="16"/>
  <c r="F32" i="16"/>
  <c r="K32" i="16" s="1"/>
  <c r="I31" i="16"/>
  <c r="F31" i="16"/>
  <c r="K31" i="16" s="1"/>
  <c r="I30" i="16"/>
  <c r="F30" i="16"/>
  <c r="K30" i="16" s="1"/>
  <c r="I29" i="16"/>
  <c r="F29" i="16"/>
  <c r="K29" i="16" s="1"/>
  <c r="I28" i="16"/>
  <c r="F28" i="16"/>
  <c r="K28" i="16" s="1"/>
  <c r="I27" i="16"/>
  <c r="F27" i="16"/>
  <c r="K27" i="16" s="1"/>
  <c r="I26" i="16"/>
  <c r="F26" i="16"/>
  <c r="K26" i="16" s="1"/>
  <c r="I25" i="16"/>
  <c r="F25" i="16"/>
  <c r="K25" i="16" s="1"/>
  <c r="I24" i="16"/>
  <c r="F24" i="16"/>
  <c r="K24" i="16" s="1"/>
  <c r="I23" i="16"/>
  <c r="F23" i="16"/>
  <c r="K23" i="16" s="1"/>
  <c r="I22" i="16"/>
  <c r="F22" i="16"/>
  <c r="K22" i="16" s="1"/>
  <c r="I21" i="16"/>
  <c r="F21" i="16"/>
  <c r="K21" i="16" s="1"/>
  <c r="I20" i="16"/>
  <c r="F20" i="16"/>
  <c r="K20" i="16" s="1"/>
  <c r="I19" i="16"/>
  <c r="F19" i="16"/>
  <c r="K19" i="16" s="1"/>
  <c r="I18" i="16"/>
  <c r="F18" i="16"/>
  <c r="K18" i="16" s="1"/>
  <c r="I17" i="16"/>
  <c r="F17" i="16"/>
  <c r="K17" i="16" s="1"/>
  <c r="I16" i="16"/>
  <c r="F16" i="16"/>
  <c r="K16" i="16" s="1"/>
  <c r="I15" i="16"/>
  <c r="F15" i="16"/>
  <c r="K15" i="16" s="1"/>
  <c r="I14" i="16"/>
  <c r="F14" i="16"/>
  <c r="K14" i="16" s="1"/>
  <c r="I13" i="16"/>
  <c r="F13" i="16"/>
  <c r="K13" i="16" s="1"/>
  <c r="I12" i="16"/>
  <c r="F12" i="16"/>
  <c r="K12" i="16" s="1"/>
  <c r="I11" i="16"/>
  <c r="F11" i="16"/>
  <c r="K11" i="16" s="1"/>
  <c r="I10" i="16"/>
  <c r="F10" i="16"/>
  <c r="K10" i="16" s="1"/>
  <c r="I9" i="16"/>
  <c r="F9" i="16"/>
  <c r="K9" i="16" s="1"/>
  <c r="I8" i="16"/>
  <c r="F8" i="16"/>
  <c r="K8" i="16" s="1"/>
  <c r="I7" i="16"/>
  <c r="F7" i="16"/>
  <c r="K7" i="16" s="1"/>
  <c r="I6" i="16"/>
  <c r="F6" i="16"/>
  <c r="K6" i="16" s="1"/>
  <c r="I5" i="16"/>
  <c r="F5" i="16"/>
  <c r="K5" i="16" s="1"/>
  <c r="I4" i="16"/>
  <c r="F4" i="16"/>
  <c r="F117" i="16" s="1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K116" i="15" s="1"/>
  <c r="F116" i="15"/>
  <c r="I115" i="15"/>
  <c r="K115" i="15" s="1"/>
  <c r="F115" i="15"/>
  <c r="I114" i="15"/>
  <c r="K114" i="15" s="1"/>
  <c r="F114" i="15"/>
  <c r="I113" i="15"/>
  <c r="K113" i="15" s="1"/>
  <c r="F113" i="15"/>
  <c r="I112" i="15"/>
  <c r="K112" i="15" s="1"/>
  <c r="F112" i="15"/>
  <c r="I111" i="15"/>
  <c r="K111" i="15" s="1"/>
  <c r="F111" i="15"/>
  <c r="I110" i="15"/>
  <c r="K110" i="15" s="1"/>
  <c r="F110" i="15"/>
  <c r="I109" i="15"/>
  <c r="K109" i="15" s="1"/>
  <c r="F109" i="15"/>
  <c r="I108" i="15"/>
  <c r="K108" i="15" s="1"/>
  <c r="F108" i="15"/>
  <c r="I107" i="15"/>
  <c r="K107" i="15" s="1"/>
  <c r="F107" i="15"/>
  <c r="I106" i="15"/>
  <c r="K106" i="15" s="1"/>
  <c r="F106" i="15"/>
  <c r="I105" i="15"/>
  <c r="K105" i="15" s="1"/>
  <c r="F105" i="15"/>
  <c r="I104" i="15"/>
  <c r="K104" i="15" s="1"/>
  <c r="F104" i="15"/>
  <c r="I103" i="15"/>
  <c r="K103" i="15" s="1"/>
  <c r="F103" i="15"/>
  <c r="I102" i="15"/>
  <c r="K102" i="15" s="1"/>
  <c r="F102" i="15"/>
  <c r="I101" i="15"/>
  <c r="K101" i="15" s="1"/>
  <c r="F101" i="15"/>
  <c r="I100" i="15"/>
  <c r="K100" i="15" s="1"/>
  <c r="F100" i="15"/>
  <c r="I99" i="15"/>
  <c r="K99" i="15" s="1"/>
  <c r="F99" i="15"/>
  <c r="I98" i="15"/>
  <c r="K98" i="15" s="1"/>
  <c r="F98" i="15"/>
  <c r="I97" i="15"/>
  <c r="K97" i="15" s="1"/>
  <c r="F97" i="15"/>
  <c r="I96" i="15"/>
  <c r="K96" i="15" s="1"/>
  <c r="F96" i="15"/>
  <c r="I95" i="15"/>
  <c r="K95" i="15" s="1"/>
  <c r="F95" i="15"/>
  <c r="I94" i="15"/>
  <c r="K94" i="15" s="1"/>
  <c r="F94" i="15"/>
  <c r="I93" i="15"/>
  <c r="K93" i="15" s="1"/>
  <c r="F93" i="15"/>
  <c r="I92" i="15"/>
  <c r="K92" i="15" s="1"/>
  <c r="F92" i="15"/>
  <c r="I91" i="15"/>
  <c r="K91" i="15" s="1"/>
  <c r="F91" i="15"/>
  <c r="I90" i="15"/>
  <c r="K90" i="15" s="1"/>
  <c r="F90" i="15"/>
  <c r="I89" i="15"/>
  <c r="K89" i="15" s="1"/>
  <c r="F89" i="15"/>
  <c r="I88" i="15"/>
  <c r="K88" i="15" s="1"/>
  <c r="F88" i="15"/>
  <c r="I87" i="15"/>
  <c r="K87" i="15" s="1"/>
  <c r="F87" i="15"/>
  <c r="I86" i="15"/>
  <c r="K86" i="15" s="1"/>
  <c r="F86" i="15"/>
  <c r="I85" i="15"/>
  <c r="K85" i="15" s="1"/>
  <c r="F85" i="15"/>
  <c r="I84" i="15"/>
  <c r="K84" i="15" s="1"/>
  <c r="F84" i="15"/>
  <c r="I83" i="15"/>
  <c r="K83" i="15" s="1"/>
  <c r="F83" i="15"/>
  <c r="I82" i="15"/>
  <c r="K82" i="15" s="1"/>
  <c r="F82" i="15"/>
  <c r="I81" i="15"/>
  <c r="K81" i="15" s="1"/>
  <c r="F81" i="15"/>
  <c r="I80" i="15"/>
  <c r="K80" i="15" s="1"/>
  <c r="F80" i="15"/>
  <c r="I79" i="15"/>
  <c r="K79" i="15" s="1"/>
  <c r="F79" i="15"/>
  <c r="I78" i="15"/>
  <c r="K78" i="15" s="1"/>
  <c r="F78" i="15"/>
  <c r="I77" i="15"/>
  <c r="K77" i="15" s="1"/>
  <c r="F77" i="15"/>
  <c r="I76" i="15"/>
  <c r="K76" i="15" s="1"/>
  <c r="F76" i="15"/>
  <c r="I75" i="15"/>
  <c r="K75" i="15" s="1"/>
  <c r="F75" i="15"/>
  <c r="I74" i="15"/>
  <c r="K74" i="15" s="1"/>
  <c r="F74" i="15"/>
  <c r="I73" i="15"/>
  <c r="K73" i="15" s="1"/>
  <c r="F73" i="15"/>
  <c r="I72" i="15"/>
  <c r="K72" i="15" s="1"/>
  <c r="F72" i="15"/>
  <c r="I71" i="15"/>
  <c r="K71" i="15" s="1"/>
  <c r="F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K61" i="15" s="1"/>
  <c r="F61" i="15"/>
  <c r="I60" i="15"/>
  <c r="K60" i="15" s="1"/>
  <c r="F60" i="15"/>
  <c r="I59" i="15"/>
  <c r="K59" i="15" s="1"/>
  <c r="F59" i="15"/>
  <c r="I58" i="15"/>
  <c r="K58" i="15" s="1"/>
  <c r="F58" i="15"/>
  <c r="I57" i="15"/>
  <c r="K57" i="15" s="1"/>
  <c r="F57" i="15"/>
  <c r="I56" i="15"/>
  <c r="K56" i="15" s="1"/>
  <c r="F56" i="15"/>
  <c r="I55" i="15"/>
  <c r="K55" i="15" s="1"/>
  <c r="F55" i="15"/>
  <c r="I54" i="15"/>
  <c r="K54" i="15" s="1"/>
  <c r="F54" i="15"/>
  <c r="I53" i="15"/>
  <c r="K53" i="15" s="1"/>
  <c r="F53" i="15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F35" i="15"/>
  <c r="I34" i="15"/>
  <c r="F34" i="15"/>
  <c r="K34" i="15" s="1"/>
  <c r="I33" i="15"/>
  <c r="F33" i="15"/>
  <c r="K33" i="15" s="1"/>
  <c r="I32" i="15"/>
  <c r="F32" i="15"/>
  <c r="K32" i="15" s="1"/>
  <c r="I31" i="15"/>
  <c r="F31" i="15"/>
  <c r="K31" i="15" s="1"/>
  <c r="I30" i="15"/>
  <c r="F30" i="15"/>
  <c r="K30" i="15" s="1"/>
  <c r="I29" i="15"/>
  <c r="F29" i="15"/>
  <c r="K29" i="15" s="1"/>
  <c r="I28" i="15"/>
  <c r="F28" i="15"/>
  <c r="K28" i="15" s="1"/>
  <c r="I27" i="15"/>
  <c r="F27" i="15"/>
  <c r="K27" i="15" s="1"/>
  <c r="I26" i="15"/>
  <c r="F26" i="15"/>
  <c r="K26" i="15" s="1"/>
  <c r="I25" i="15"/>
  <c r="F25" i="15"/>
  <c r="K25" i="15" s="1"/>
  <c r="I24" i="15"/>
  <c r="F24" i="15"/>
  <c r="K24" i="15" s="1"/>
  <c r="I23" i="15"/>
  <c r="F23" i="15"/>
  <c r="K23" i="15" s="1"/>
  <c r="I22" i="15"/>
  <c r="F22" i="15"/>
  <c r="K22" i="15" s="1"/>
  <c r="I21" i="15"/>
  <c r="F21" i="15"/>
  <c r="K21" i="15" s="1"/>
  <c r="I20" i="15"/>
  <c r="F20" i="15"/>
  <c r="K20" i="15" s="1"/>
  <c r="I19" i="15"/>
  <c r="F19" i="15"/>
  <c r="K19" i="15" s="1"/>
  <c r="I18" i="15"/>
  <c r="F18" i="15"/>
  <c r="K18" i="15" s="1"/>
  <c r="I17" i="15"/>
  <c r="F17" i="15"/>
  <c r="K17" i="15" s="1"/>
  <c r="I16" i="15"/>
  <c r="F16" i="15"/>
  <c r="K16" i="15" s="1"/>
  <c r="I15" i="15"/>
  <c r="F15" i="15"/>
  <c r="K15" i="15" s="1"/>
  <c r="I14" i="15"/>
  <c r="F14" i="15"/>
  <c r="K14" i="15" s="1"/>
  <c r="I13" i="15"/>
  <c r="F13" i="15"/>
  <c r="K13" i="15" s="1"/>
  <c r="I12" i="15"/>
  <c r="F12" i="15"/>
  <c r="K12" i="15" s="1"/>
  <c r="I11" i="15"/>
  <c r="F11" i="15"/>
  <c r="K11" i="15" s="1"/>
  <c r="I10" i="15"/>
  <c r="F10" i="15"/>
  <c r="K10" i="15" s="1"/>
  <c r="I9" i="15"/>
  <c r="F9" i="15"/>
  <c r="K9" i="15" s="1"/>
  <c r="I8" i="15"/>
  <c r="F8" i="15"/>
  <c r="K8" i="15" s="1"/>
  <c r="I7" i="15"/>
  <c r="F7" i="15"/>
  <c r="K7" i="15" s="1"/>
  <c r="I6" i="15"/>
  <c r="F6" i="15"/>
  <c r="K6" i="15" s="1"/>
  <c r="I5" i="15"/>
  <c r="F5" i="15"/>
  <c r="K5" i="15" s="1"/>
  <c r="I4" i="15"/>
  <c r="I117" i="15" s="1"/>
  <c r="F4" i="15"/>
  <c r="F117" i="15" s="1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K116" i="14" s="1"/>
  <c r="F116" i="14"/>
  <c r="I115" i="14"/>
  <c r="K115" i="14" s="1"/>
  <c r="F115" i="14"/>
  <c r="I114" i="14"/>
  <c r="K114" i="14" s="1"/>
  <c r="F114" i="14"/>
  <c r="I113" i="14"/>
  <c r="K113" i="14" s="1"/>
  <c r="F113" i="14"/>
  <c r="I112" i="14"/>
  <c r="K112" i="14" s="1"/>
  <c r="F112" i="14"/>
  <c r="I111" i="14"/>
  <c r="K111" i="14" s="1"/>
  <c r="F111" i="14"/>
  <c r="I110" i="14"/>
  <c r="K110" i="14" s="1"/>
  <c r="F110" i="14"/>
  <c r="I109" i="14"/>
  <c r="K109" i="14" s="1"/>
  <c r="F109" i="14"/>
  <c r="I108" i="14"/>
  <c r="K108" i="14" s="1"/>
  <c r="F108" i="14"/>
  <c r="I107" i="14"/>
  <c r="K107" i="14" s="1"/>
  <c r="F107" i="14"/>
  <c r="I106" i="14"/>
  <c r="K106" i="14" s="1"/>
  <c r="F106" i="14"/>
  <c r="I105" i="14"/>
  <c r="K105" i="14" s="1"/>
  <c r="F105" i="14"/>
  <c r="I104" i="14"/>
  <c r="K104" i="14" s="1"/>
  <c r="F104" i="14"/>
  <c r="I103" i="14"/>
  <c r="K103" i="14" s="1"/>
  <c r="F103" i="14"/>
  <c r="I102" i="14"/>
  <c r="K102" i="14" s="1"/>
  <c r="F102" i="14"/>
  <c r="I101" i="14"/>
  <c r="K101" i="14" s="1"/>
  <c r="F101" i="14"/>
  <c r="I100" i="14"/>
  <c r="K100" i="14" s="1"/>
  <c r="F100" i="14"/>
  <c r="I99" i="14"/>
  <c r="K99" i="14" s="1"/>
  <c r="F99" i="14"/>
  <c r="I98" i="14"/>
  <c r="K98" i="14" s="1"/>
  <c r="F98" i="14"/>
  <c r="I97" i="14"/>
  <c r="K97" i="14" s="1"/>
  <c r="F97" i="14"/>
  <c r="I96" i="14"/>
  <c r="K96" i="14" s="1"/>
  <c r="F96" i="14"/>
  <c r="I95" i="14"/>
  <c r="K95" i="14" s="1"/>
  <c r="F95" i="14"/>
  <c r="I94" i="14"/>
  <c r="K94" i="14" s="1"/>
  <c r="F94" i="14"/>
  <c r="I93" i="14"/>
  <c r="K93" i="14" s="1"/>
  <c r="F93" i="14"/>
  <c r="I92" i="14"/>
  <c r="K92" i="14" s="1"/>
  <c r="F92" i="14"/>
  <c r="I91" i="14"/>
  <c r="K91" i="14" s="1"/>
  <c r="F91" i="14"/>
  <c r="I90" i="14"/>
  <c r="K90" i="14" s="1"/>
  <c r="F90" i="14"/>
  <c r="I89" i="14"/>
  <c r="K89" i="14" s="1"/>
  <c r="F89" i="14"/>
  <c r="I88" i="14"/>
  <c r="K88" i="14" s="1"/>
  <c r="F88" i="14"/>
  <c r="I87" i="14"/>
  <c r="K87" i="14" s="1"/>
  <c r="F87" i="14"/>
  <c r="I86" i="14"/>
  <c r="K86" i="14" s="1"/>
  <c r="F86" i="14"/>
  <c r="I85" i="14"/>
  <c r="K85" i="14" s="1"/>
  <c r="F85" i="14"/>
  <c r="I84" i="14"/>
  <c r="K84" i="14" s="1"/>
  <c r="F84" i="14"/>
  <c r="I83" i="14"/>
  <c r="K83" i="14" s="1"/>
  <c r="F83" i="14"/>
  <c r="I82" i="14"/>
  <c r="K82" i="14" s="1"/>
  <c r="F82" i="14"/>
  <c r="I81" i="14"/>
  <c r="K81" i="14" s="1"/>
  <c r="F81" i="14"/>
  <c r="I80" i="14"/>
  <c r="K80" i="14" s="1"/>
  <c r="F80" i="14"/>
  <c r="I79" i="14"/>
  <c r="K79" i="14" s="1"/>
  <c r="F79" i="14"/>
  <c r="I78" i="14"/>
  <c r="K78" i="14" s="1"/>
  <c r="F78" i="14"/>
  <c r="I77" i="14"/>
  <c r="K77" i="14" s="1"/>
  <c r="F77" i="14"/>
  <c r="I76" i="14"/>
  <c r="K76" i="14" s="1"/>
  <c r="F76" i="14"/>
  <c r="I75" i="14"/>
  <c r="K75" i="14" s="1"/>
  <c r="F75" i="14"/>
  <c r="I74" i="14"/>
  <c r="K74" i="14" s="1"/>
  <c r="F74" i="14"/>
  <c r="I73" i="14"/>
  <c r="K73" i="14" s="1"/>
  <c r="F73" i="14"/>
  <c r="I72" i="14"/>
  <c r="K72" i="14" s="1"/>
  <c r="F72" i="14"/>
  <c r="I71" i="14"/>
  <c r="K71" i="14" s="1"/>
  <c r="F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F4" i="14"/>
  <c r="F117" i="14" s="1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K116" i="13" s="1"/>
  <c r="F116" i="13"/>
  <c r="I115" i="13"/>
  <c r="K115" i="13" s="1"/>
  <c r="F115" i="13"/>
  <c r="I114" i="13"/>
  <c r="K114" i="13" s="1"/>
  <c r="F114" i="13"/>
  <c r="I113" i="13"/>
  <c r="K113" i="13" s="1"/>
  <c r="F113" i="13"/>
  <c r="I112" i="13"/>
  <c r="K112" i="13" s="1"/>
  <c r="F112" i="13"/>
  <c r="I111" i="13"/>
  <c r="K111" i="13" s="1"/>
  <c r="F111" i="13"/>
  <c r="I110" i="13"/>
  <c r="K110" i="13" s="1"/>
  <c r="F110" i="13"/>
  <c r="I109" i="13"/>
  <c r="K109" i="13" s="1"/>
  <c r="F109" i="13"/>
  <c r="I108" i="13"/>
  <c r="K108" i="13" s="1"/>
  <c r="F108" i="13"/>
  <c r="I107" i="13"/>
  <c r="K107" i="13" s="1"/>
  <c r="F107" i="13"/>
  <c r="I106" i="13"/>
  <c r="K106" i="13" s="1"/>
  <c r="F106" i="13"/>
  <c r="I105" i="13"/>
  <c r="K105" i="13" s="1"/>
  <c r="F105" i="13"/>
  <c r="I104" i="13"/>
  <c r="K104" i="13" s="1"/>
  <c r="F104" i="13"/>
  <c r="I103" i="13"/>
  <c r="K103" i="13" s="1"/>
  <c r="F103" i="13"/>
  <c r="I102" i="13"/>
  <c r="K102" i="13" s="1"/>
  <c r="F102" i="13"/>
  <c r="I101" i="13"/>
  <c r="K101" i="13" s="1"/>
  <c r="F101" i="13"/>
  <c r="I100" i="13"/>
  <c r="K100" i="13" s="1"/>
  <c r="F100" i="13"/>
  <c r="I99" i="13"/>
  <c r="K99" i="13" s="1"/>
  <c r="F99" i="13"/>
  <c r="I98" i="13"/>
  <c r="K98" i="13" s="1"/>
  <c r="F98" i="13"/>
  <c r="I97" i="13"/>
  <c r="K97" i="13" s="1"/>
  <c r="F97" i="13"/>
  <c r="I96" i="13"/>
  <c r="K96" i="13" s="1"/>
  <c r="F96" i="13"/>
  <c r="I95" i="13"/>
  <c r="K95" i="13" s="1"/>
  <c r="F95" i="13"/>
  <c r="I94" i="13"/>
  <c r="K94" i="13" s="1"/>
  <c r="F94" i="13"/>
  <c r="I93" i="13"/>
  <c r="K93" i="13" s="1"/>
  <c r="F93" i="13"/>
  <c r="I92" i="13"/>
  <c r="K92" i="13" s="1"/>
  <c r="F92" i="13"/>
  <c r="I91" i="13"/>
  <c r="K91" i="13" s="1"/>
  <c r="F91" i="13"/>
  <c r="I90" i="13"/>
  <c r="K90" i="13" s="1"/>
  <c r="F90" i="13"/>
  <c r="I89" i="13"/>
  <c r="K89" i="13" s="1"/>
  <c r="F89" i="13"/>
  <c r="I88" i="13"/>
  <c r="K88" i="13" s="1"/>
  <c r="F88" i="13"/>
  <c r="I87" i="13"/>
  <c r="K87" i="13" s="1"/>
  <c r="F87" i="13"/>
  <c r="I86" i="13"/>
  <c r="K86" i="13" s="1"/>
  <c r="F86" i="13"/>
  <c r="I85" i="13"/>
  <c r="K85" i="13" s="1"/>
  <c r="F85" i="13"/>
  <c r="I84" i="13"/>
  <c r="K84" i="13" s="1"/>
  <c r="F84" i="13"/>
  <c r="I83" i="13"/>
  <c r="K83" i="13" s="1"/>
  <c r="F83" i="13"/>
  <c r="I82" i="13"/>
  <c r="K82" i="13" s="1"/>
  <c r="F82" i="13"/>
  <c r="I81" i="13"/>
  <c r="K81" i="13" s="1"/>
  <c r="F81" i="13"/>
  <c r="I80" i="13"/>
  <c r="K80" i="13" s="1"/>
  <c r="F80" i="13"/>
  <c r="I79" i="13"/>
  <c r="K79" i="13" s="1"/>
  <c r="F79" i="13"/>
  <c r="I78" i="13"/>
  <c r="K78" i="13" s="1"/>
  <c r="F78" i="13"/>
  <c r="I77" i="13"/>
  <c r="K77" i="13" s="1"/>
  <c r="F77" i="13"/>
  <c r="I76" i="13"/>
  <c r="K76" i="13" s="1"/>
  <c r="F76" i="13"/>
  <c r="I75" i="13"/>
  <c r="K75" i="13" s="1"/>
  <c r="F75" i="13"/>
  <c r="I74" i="13"/>
  <c r="K74" i="13" s="1"/>
  <c r="F74" i="13"/>
  <c r="I73" i="13"/>
  <c r="K73" i="13" s="1"/>
  <c r="F73" i="13"/>
  <c r="I72" i="13"/>
  <c r="K72" i="13" s="1"/>
  <c r="F72" i="13"/>
  <c r="I71" i="13"/>
  <c r="K71" i="13" s="1"/>
  <c r="F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F35" i="13"/>
  <c r="I34" i="13"/>
  <c r="F34" i="13"/>
  <c r="K34" i="13" s="1"/>
  <c r="I33" i="13"/>
  <c r="F33" i="13"/>
  <c r="K33" i="13" s="1"/>
  <c r="I32" i="13"/>
  <c r="F32" i="13"/>
  <c r="K32" i="13" s="1"/>
  <c r="I31" i="13"/>
  <c r="F31" i="13"/>
  <c r="K31" i="13" s="1"/>
  <c r="I30" i="13"/>
  <c r="F30" i="13"/>
  <c r="K30" i="13" s="1"/>
  <c r="I29" i="13"/>
  <c r="F29" i="13"/>
  <c r="K29" i="13" s="1"/>
  <c r="I28" i="13"/>
  <c r="F28" i="13"/>
  <c r="K28" i="13" s="1"/>
  <c r="I27" i="13"/>
  <c r="F27" i="13"/>
  <c r="K27" i="13" s="1"/>
  <c r="I26" i="13"/>
  <c r="F26" i="13"/>
  <c r="K26" i="13" s="1"/>
  <c r="I25" i="13"/>
  <c r="F25" i="13"/>
  <c r="K25" i="13" s="1"/>
  <c r="I24" i="13"/>
  <c r="F24" i="13"/>
  <c r="K24" i="13" s="1"/>
  <c r="I23" i="13"/>
  <c r="F23" i="13"/>
  <c r="K23" i="13" s="1"/>
  <c r="I22" i="13"/>
  <c r="F22" i="13"/>
  <c r="K22" i="13" s="1"/>
  <c r="I21" i="13"/>
  <c r="F21" i="13"/>
  <c r="K21" i="13" s="1"/>
  <c r="I20" i="13"/>
  <c r="F20" i="13"/>
  <c r="K20" i="13" s="1"/>
  <c r="I19" i="13"/>
  <c r="F19" i="13"/>
  <c r="K19" i="13" s="1"/>
  <c r="I18" i="13"/>
  <c r="F18" i="13"/>
  <c r="K18" i="13" s="1"/>
  <c r="I17" i="13"/>
  <c r="F17" i="13"/>
  <c r="K17" i="13" s="1"/>
  <c r="I16" i="13"/>
  <c r="F16" i="13"/>
  <c r="K16" i="13" s="1"/>
  <c r="I15" i="13"/>
  <c r="F15" i="13"/>
  <c r="K15" i="13" s="1"/>
  <c r="I14" i="13"/>
  <c r="F14" i="13"/>
  <c r="K14" i="13" s="1"/>
  <c r="I13" i="13"/>
  <c r="F13" i="13"/>
  <c r="K13" i="13" s="1"/>
  <c r="I12" i="13"/>
  <c r="F12" i="13"/>
  <c r="K12" i="13" s="1"/>
  <c r="I11" i="13"/>
  <c r="F11" i="13"/>
  <c r="K11" i="13" s="1"/>
  <c r="I10" i="13"/>
  <c r="F10" i="13"/>
  <c r="K10" i="13" s="1"/>
  <c r="I9" i="13"/>
  <c r="F9" i="13"/>
  <c r="K9" i="13" s="1"/>
  <c r="I8" i="13"/>
  <c r="F8" i="13"/>
  <c r="K8" i="13" s="1"/>
  <c r="I7" i="13"/>
  <c r="F7" i="13"/>
  <c r="K7" i="13" s="1"/>
  <c r="I6" i="13"/>
  <c r="F6" i="13"/>
  <c r="K6" i="13" s="1"/>
  <c r="I5" i="13"/>
  <c r="F5" i="13"/>
  <c r="K5" i="13" s="1"/>
  <c r="I4" i="13"/>
  <c r="F4" i="13"/>
  <c r="F117" i="13" s="1"/>
  <c r="D181" i="12"/>
  <c r="C181" i="12"/>
  <c r="D176" i="12"/>
  <c r="C176" i="12"/>
  <c r="D171" i="12"/>
  <c r="C171" i="12"/>
  <c r="D166" i="12"/>
  <c r="C166" i="12"/>
  <c r="D161" i="12"/>
  <c r="C161" i="12"/>
  <c r="D156" i="12"/>
  <c r="C156" i="12"/>
  <c r="D150" i="12"/>
  <c r="C150" i="12"/>
  <c r="D145" i="12"/>
  <c r="C145" i="12"/>
  <c r="D138" i="12"/>
  <c r="C138" i="12"/>
  <c r="D125" i="12"/>
  <c r="C125" i="12"/>
  <c r="J117" i="12"/>
  <c r="G117" i="12"/>
  <c r="I116" i="12"/>
  <c r="F116" i="12"/>
  <c r="K116" i="12" s="1"/>
  <c r="I115" i="12"/>
  <c r="F115" i="12"/>
  <c r="K115" i="12" s="1"/>
  <c r="I114" i="12"/>
  <c r="F114" i="12"/>
  <c r="K114" i="12" s="1"/>
  <c r="I113" i="12"/>
  <c r="F113" i="12"/>
  <c r="K113" i="12" s="1"/>
  <c r="I112" i="12"/>
  <c r="F112" i="12"/>
  <c r="K112" i="12" s="1"/>
  <c r="I111" i="12"/>
  <c r="F111" i="12"/>
  <c r="K111" i="12" s="1"/>
  <c r="I110" i="12"/>
  <c r="F110" i="12"/>
  <c r="K110" i="12" s="1"/>
  <c r="I109" i="12"/>
  <c r="F109" i="12"/>
  <c r="K109" i="12" s="1"/>
  <c r="I108" i="12"/>
  <c r="F108" i="12"/>
  <c r="K108" i="12" s="1"/>
  <c r="I107" i="12"/>
  <c r="F107" i="12"/>
  <c r="K107" i="12" s="1"/>
  <c r="I106" i="12"/>
  <c r="F106" i="12"/>
  <c r="K106" i="12" s="1"/>
  <c r="I105" i="12"/>
  <c r="F105" i="12"/>
  <c r="K105" i="12" s="1"/>
  <c r="I104" i="12"/>
  <c r="F104" i="12"/>
  <c r="K104" i="12" s="1"/>
  <c r="I103" i="12"/>
  <c r="F103" i="12"/>
  <c r="K103" i="12" s="1"/>
  <c r="I102" i="12"/>
  <c r="F102" i="12"/>
  <c r="K102" i="12" s="1"/>
  <c r="I101" i="12"/>
  <c r="F101" i="12"/>
  <c r="K101" i="12" s="1"/>
  <c r="I100" i="12"/>
  <c r="F100" i="12"/>
  <c r="K100" i="12" s="1"/>
  <c r="I99" i="12"/>
  <c r="F99" i="12"/>
  <c r="K99" i="12" s="1"/>
  <c r="I98" i="12"/>
  <c r="F98" i="12"/>
  <c r="K98" i="12" s="1"/>
  <c r="I97" i="12"/>
  <c r="F97" i="12"/>
  <c r="K97" i="12" s="1"/>
  <c r="I96" i="12"/>
  <c r="F96" i="12"/>
  <c r="K96" i="12" s="1"/>
  <c r="I95" i="12"/>
  <c r="F95" i="12"/>
  <c r="K95" i="12" s="1"/>
  <c r="I94" i="12"/>
  <c r="F94" i="12"/>
  <c r="K94" i="12" s="1"/>
  <c r="I93" i="12"/>
  <c r="F93" i="12"/>
  <c r="K93" i="12" s="1"/>
  <c r="I92" i="12"/>
  <c r="F92" i="12"/>
  <c r="K92" i="12" s="1"/>
  <c r="I91" i="12"/>
  <c r="F91" i="12"/>
  <c r="K91" i="12" s="1"/>
  <c r="I90" i="12"/>
  <c r="F90" i="12"/>
  <c r="K90" i="12" s="1"/>
  <c r="I89" i="12"/>
  <c r="F89" i="12"/>
  <c r="K89" i="12" s="1"/>
  <c r="I88" i="12"/>
  <c r="F88" i="12"/>
  <c r="K88" i="12" s="1"/>
  <c r="I87" i="12"/>
  <c r="F87" i="12"/>
  <c r="K87" i="12" s="1"/>
  <c r="I86" i="12"/>
  <c r="F86" i="12"/>
  <c r="K86" i="12" s="1"/>
  <c r="I85" i="12"/>
  <c r="F85" i="12"/>
  <c r="K85" i="12" s="1"/>
  <c r="I84" i="12"/>
  <c r="F84" i="12"/>
  <c r="K84" i="12" s="1"/>
  <c r="I83" i="12"/>
  <c r="F83" i="12"/>
  <c r="K83" i="12" s="1"/>
  <c r="I82" i="12"/>
  <c r="F82" i="12"/>
  <c r="K82" i="12" s="1"/>
  <c r="I81" i="12"/>
  <c r="F81" i="12"/>
  <c r="K81" i="12" s="1"/>
  <c r="I80" i="12"/>
  <c r="F80" i="12"/>
  <c r="K80" i="12" s="1"/>
  <c r="I79" i="12"/>
  <c r="F79" i="12"/>
  <c r="K79" i="12" s="1"/>
  <c r="I78" i="12"/>
  <c r="F78" i="12"/>
  <c r="K78" i="12" s="1"/>
  <c r="I77" i="12"/>
  <c r="F77" i="12"/>
  <c r="K77" i="12" s="1"/>
  <c r="I76" i="12"/>
  <c r="F76" i="12"/>
  <c r="K76" i="12" s="1"/>
  <c r="I75" i="12"/>
  <c r="F75" i="12"/>
  <c r="K75" i="12" s="1"/>
  <c r="I74" i="12"/>
  <c r="F74" i="12"/>
  <c r="K74" i="12" s="1"/>
  <c r="I73" i="12"/>
  <c r="F73" i="12"/>
  <c r="K73" i="12" s="1"/>
  <c r="I72" i="12"/>
  <c r="F72" i="12"/>
  <c r="K72" i="12" s="1"/>
  <c r="I71" i="12"/>
  <c r="F71" i="12"/>
  <c r="K71" i="12" s="1"/>
  <c r="I70" i="12"/>
  <c r="F70" i="12"/>
  <c r="K70" i="12" s="1"/>
  <c r="I69" i="12"/>
  <c r="F69" i="12"/>
  <c r="K69" i="12" s="1"/>
  <c r="I68" i="12"/>
  <c r="F68" i="12"/>
  <c r="K68" i="12" s="1"/>
  <c r="I67" i="12"/>
  <c r="F67" i="12"/>
  <c r="K67" i="12" s="1"/>
  <c r="I66" i="12"/>
  <c r="F66" i="12"/>
  <c r="K66" i="12" s="1"/>
  <c r="I65" i="12"/>
  <c r="F65" i="12"/>
  <c r="K65" i="12" s="1"/>
  <c r="I64" i="12"/>
  <c r="F64" i="12"/>
  <c r="K64" i="12" s="1"/>
  <c r="I63" i="12"/>
  <c r="F63" i="12"/>
  <c r="K63" i="12" s="1"/>
  <c r="I62" i="12"/>
  <c r="F62" i="12"/>
  <c r="K62" i="12" s="1"/>
  <c r="I61" i="12"/>
  <c r="F61" i="12"/>
  <c r="K61" i="12" s="1"/>
  <c r="I60" i="12"/>
  <c r="F60" i="12"/>
  <c r="K60" i="12" s="1"/>
  <c r="I59" i="12"/>
  <c r="F59" i="12"/>
  <c r="K59" i="12" s="1"/>
  <c r="I58" i="12"/>
  <c r="F58" i="12"/>
  <c r="K58" i="12" s="1"/>
  <c r="I57" i="12"/>
  <c r="F57" i="12"/>
  <c r="K57" i="12" s="1"/>
  <c r="I56" i="12"/>
  <c r="F56" i="12"/>
  <c r="K56" i="12" s="1"/>
  <c r="I55" i="12"/>
  <c r="F55" i="12"/>
  <c r="K55" i="12" s="1"/>
  <c r="I54" i="12"/>
  <c r="F54" i="12"/>
  <c r="K54" i="12" s="1"/>
  <c r="I53" i="12"/>
  <c r="F53" i="12"/>
  <c r="K53" i="12" s="1"/>
  <c r="I52" i="12"/>
  <c r="F52" i="12"/>
  <c r="K52" i="12" s="1"/>
  <c r="I51" i="12"/>
  <c r="F51" i="12"/>
  <c r="K51" i="12" s="1"/>
  <c r="I50" i="12"/>
  <c r="F50" i="12"/>
  <c r="K50" i="12" s="1"/>
  <c r="I49" i="12"/>
  <c r="F49" i="12"/>
  <c r="K49" i="12" s="1"/>
  <c r="I48" i="12"/>
  <c r="F48" i="12"/>
  <c r="K48" i="12" s="1"/>
  <c r="I47" i="12"/>
  <c r="F47" i="12"/>
  <c r="K47" i="12" s="1"/>
  <c r="I46" i="12"/>
  <c r="F46" i="12"/>
  <c r="K46" i="12" s="1"/>
  <c r="I45" i="12"/>
  <c r="F45" i="12"/>
  <c r="K45" i="12" s="1"/>
  <c r="I44" i="12"/>
  <c r="F44" i="12"/>
  <c r="K44" i="12" s="1"/>
  <c r="I43" i="12"/>
  <c r="F43" i="12"/>
  <c r="K43" i="12" s="1"/>
  <c r="I42" i="12"/>
  <c r="F42" i="12"/>
  <c r="K42" i="12" s="1"/>
  <c r="I41" i="12"/>
  <c r="F41" i="12"/>
  <c r="K41" i="12" s="1"/>
  <c r="I40" i="12"/>
  <c r="F40" i="12"/>
  <c r="K40" i="12" s="1"/>
  <c r="I39" i="12"/>
  <c r="F39" i="12"/>
  <c r="K39" i="12" s="1"/>
  <c r="I38" i="12"/>
  <c r="F38" i="12"/>
  <c r="K38" i="12" s="1"/>
  <c r="I37" i="12"/>
  <c r="F37" i="12"/>
  <c r="K37" i="12" s="1"/>
  <c r="I36" i="12"/>
  <c r="F36" i="12"/>
  <c r="K36" i="12" s="1"/>
  <c r="I35" i="12"/>
  <c r="F35" i="12"/>
  <c r="K35" i="12" s="1"/>
  <c r="I34" i="12"/>
  <c r="F34" i="12"/>
  <c r="K34" i="12" s="1"/>
  <c r="I33" i="12"/>
  <c r="F33" i="12"/>
  <c r="F117" i="12" s="1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K4" i="12" s="1"/>
  <c r="F4" i="12"/>
  <c r="D133" i="11"/>
  <c r="C133" i="11"/>
  <c r="D117" i="11"/>
  <c r="C117" i="11"/>
  <c r="D112" i="11"/>
  <c r="C112" i="11"/>
  <c r="D106" i="11"/>
  <c r="C106" i="11"/>
  <c r="D101" i="11"/>
  <c r="C101" i="11"/>
  <c r="D95" i="11"/>
  <c r="C95" i="11"/>
  <c r="J82" i="11"/>
  <c r="G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I89" i="10" s="1"/>
  <c r="F4" i="10"/>
  <c r="F89" i="10" s="1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I58" i="9"/>
  <c r="F58" i="9"/>
  <c r="I57" i="9"/>
  <c r="F57" i="9"/>
  <c r="I56" i="9"/>
  <c r="F56" i="9"/>
  <c r="I55" i="9"/>
  <c r="F55" i="9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80" i="9" s="1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F113" i="8"/>
  <c r="I112" i="8"/>
  <c r="F112" i="8"/>
  <c r="I111" i="8"/>
  <c r="F111" i="8"/>
  <c r="I110" i="8"/>
  <c r="F110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14" i="8" s="1"/>
  <c r="F4" i="8"/>
  <c r="F114" i="8" s="1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 s="1"/>
  <c r="F4" i="3"/>
  <c r="F93" i="3" s="1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K98" i="2" s="1"/>
  <c r="I97" i="2"/>
  <c r="K97" i="2" s="1"/>
  <c r="I96" i="2"/>
  <c r="K96" i="2" s="1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K72" i="2" s="1"/>
  <c r="F72" i="2"/>
  <c r="I71" i="2"/>
  <c r="K71" i="2" s="1"/>
  <c r="F71" i="2"/>
  <c r="I70" i="2"/>
  <c r="K70" i="2" s="1"/>
  <c r="F70" i="2"/>
  <c r="I69" i="2"/>
  <c r="K69" i="2" s="1"/>
  <c r="F69" i="2"/>
  <c r="I68" i="2"/>
  <c r="K68" i="2" s="1"/>
  <c r="F68" i="2"/>
  <c r="I67" i="2"/>
  <c r="K67" i="2" s="1"/>
  <c r="F67" i="2"/>
  <c r="I66" i="2"/>
  <c r="K66" i="2" s="1"/>
  <c r="F66" i="2"/>
  <c r="I65" i="2"/>
  <c r="K65" i="2" s="1"/>
  <c r="F65" i="2"/>
  <c r="I64" i="2"/>
  <c r="K64" i="2" s="1"/>
  <c r="F64" i="2"/>
  <c r="I63" i="2"/>
  <c r="K63" i="2" s="1"/>
  <c r="F63" i="2"/>
  <c r="I62" i="2"/>
  <c r="K62" i="2" s="1"/>
  <c r="F62" i="2"/>
  <c r="I61" i="2"/>
  <c r="K61" i="2" s="1"/>
  <c r="F61" i="2"/>
  <c r="I60" i="2"/>
  <c r="K60" i="2" s="1"/>
  <c r="F60" i="2"/>
  <c r="I59" i="2"/>
  <c r="K59" i="2" s="1"/>
  <c r="F59" i="2"/>
  <c r="I58" i="2"/>
  <c r="K58" i="2" s="1"/>
  <c r="F58" i="2"/>
  <c r="I57" i="2"/>
  <c r="K57" i="2" s="1"/>
  <c r="F57" i="2"/>
  <c r="I56" i="2"/>
  <c r="K56" i="2" s="1"/>
  <c r="F56" i="2"/>
  <c r="I55" i="2"/>
  <c r="K55" i="2" s="1"/>
  <c r="F55" i="2"/>
  <c r="I54" i="2"/>
  <c r="K54" i="2" s="1"/>
  <c r="F54" i="2"/>
  <c r="I53" i="2"/>
  <c r="K53" i="2" s="1"/>
  <c r="F53" i="2"/>
  <c r="I52" i="2"/>
  <c r="K52" i="2" s="1"/>
  <c r="F52" i="2"/>
  <c r="I51" i="2"/>
  <c r="K51" i="2" s="1"/>
  <c r="F51" i="2"/>
  <c r="I50" i="2"/>
  <c r="K50" i="2" s="1"/>
  <c r="F50" i="2"/>
  <c r="I49" i="2"/>
  <c r="K49" i="2" s="1"/>
  <c r="F49" i="2"/>
  <c r="I48" i="2"/>
  <c r="K48" i="2" s="1"/>
  <c r="F48" i="2"/>
  <c r="I47" i="2"/>
  <c r="K47" i="2" s="1"/>
  <c r="F47" i="2"/>
  <c r="I46" i="2"/>
  <c r="K46" i="2" s="1"/>
  <c r="F46" i="2"/>
  <c r="I45" i="2"/>
  <c r="K45" i="2" s="1"/>
  <c r="F45" i="2"/>
  <c r="I44" i="2"/>
  <c r="K44" i="2" s="1"/>
  <c r="F44" i="2"/>
  <c r="I43" i="2"/>
  <c r="K43" i="2" s="1"/>
  <c r="F43" i="2"/>
  <c r="I42" i="2"/>
  <c r="K42" i="2" s="1"/>
  <c r="F42" i="2"/>
  <c r="I41" i="2"/>
  <c r="K41" i="2" s="1"/>
  <c r="F41" i="2"/>
  <c r="I40" i="2"/>
  <c r="K40" i="2" s="1"/>
  <c r="F40" i="2"/>
  <c r="I39" i="2"/>
  <c r="K39" i="2" s="1"/>
  <c r="F39" i="2"/>
  <c r="I38" i="2"/>
  <c r="K38" i="2" s="1"/>
  <c r="F38" i="2"/>
  <c r="I37" i="2"/>
  <c r="K37" i="2" s="1"/>
  <c r="F37" i="2"/>
  <c r="I36" i="2"/>
  <c r="K36" i="2" s="1"/>
  <c r="F36" i="2"/>
  <c r="I35" i="2"/>
  <c r="K35" i="2" s="1"/>
  <c r="F35" i="2"/>
  <c r="I34" i="2"/>
  <c r="K34" i="2" s="1"/>
  <c r="F34" i="2"/>
  <c r="I33" i="2"/>
  <c r="K33" i="2" s="1"/>
  <c r="F33" i="2"/>
  <c r="I32" i="2"/>
  <c r="K32" i="2" s="1"/>
  <c r="F32" i="2"/>
  <c r="I31" i="2"/>
  <c r="K31" i="2" s="1"/>
  <c r="F31" i="2"/>
  <c r="I30" i="2"/>
  <c r="K30" i="2" s="1"/>
  <c r="F30" i="2"/>
  <c r="I29" i="2"/>
  <c r="K29" i="2" s="1"/>
  <c r="F29" i="2"/>
  <c r="I28" i="2"/>
  <c r="K28" i="2" s="1"/>
  <c r="F28" i="2"/>
  <c r="I27" i="2"/>
  <c r="K27" i="2" s="1"/>
  <c r="F27" i="2"/>
  <c r="I26" i="2"/>
  <c r="K26" i="2" s="1"/>
  <c r="F26" i="2"/>
  <c r="I25" i="2"/>
  <c r="K25" i="2" s="1"/>
  <c r="F25" i="2"/>
  <c r="I24" i="2"/>
  <c r="K24" i="2" s="1"/>
  <c r="F24" i="2"/>
  <c r="I23" i="2"/>
  <c r="K23" i="2" s="1"/>
  <c r="F23" i="2"/>
  <c r="I22" i="2"/>
  <c r="K22" i="2" s="1"/>
  <c r="F22" i="2"/>
  <c r="I21" i="2"/>
  <c r="K21" i="2" s="1"/>
  <c r="F21" i="2"/>
  <c r="I20" i="2"/>
  <c r="K20" i="2" s="1"/>
  <c r="F20" i="2"/>
  <c r="I19" i="2"/>
  <c r="K19" i="2" s="1"/>
  <c r="F19" i="2"/>
  <c r="I18" i="2"/>
  <c r="K18" i="2" s="1"/>
  <c r="F18" i="2"/>
  <c r="I17" i="2"/>
  <c r="K17" i="2" s="1"/>
  <c r="F17" i="2"/>
  <c r="I16" i="2"/>
  <c r="K16" i="2" s="1"/>
  <c r="F16" i="2"/>
  <c r="I15" i="2"/>
  <c r="K15" i="2" s="1"/>
  <c r="F15" i="2"/>
  <c r="I14" i="2"/>
  <c r="K14" i="2" s="1"/>
  <c r="F14" i="2"/>
  <c r="I13" i="2"/>
  <c r="K13" i="2" s="1"/>
  <c r="F13" i="2"/>
  <c r="I12" i="2"/>
  <c r="K12" i="2" s="1"/>
  <c r="F12" i="2"/>
  <c r="I11" i="2"/>
  <c r="K11" i="2" s="1"/>
  <c r="F11" i="2"/>
  <c r="I10" i="2"/>
  <c r="K10" i="2" s="1"/>
  <c r="F10" i="2"/>
  <c r="I9" i="2"/>
  <c r="K9" i="2" s="1"/>
  <c r="F9" i="2"/>
  <c r="I8" i="2"/>
  <c r="K8" i="2" s="1"/>
  <c r="F8" i="2"/>
  <c r="I7" i="2"/>
  <c r="K7" i="2" s="1"/>
  <c r="F7" i="2"/>
  <c r="I6" i="2"/>
  <c r="K6" i="2" s="1"/>
  <c r="F6" i="2"/>
  <c r="I5" i="2"/>
  <c r="K5" i="2" s="1"/>
  <c r="F5" i="2"/>
  <c r="I4" i="2"/>
  <c r="I101" i="2" s="1"/>
  <c r="F4" i="2"/>
  <c r="F101" i="2" s="1"/>
  <c r="I82" i="11" l="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F82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I117" i="13"/>
  <c r="K35" i="13"/>
  <c r="K4" i="13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K33" i="12"/>
  <c r="K117" i="12" s="1"/>
  <c r="I117" i="12"/>
  <c r="K35" i="11"/>
  <c r="K4" i="11"/>
  <c r="K4" i="10"/>
  <c r="I80" i="9"/>
  <c r="K35" i="9"/>
  <c r="K4" i="9"/>
  <c r="K4" i="8"/>
  <c r="K4" i="3"/>
  <c r="K4" i="2"/>
  <c r="D181" i="1"/>
  <c r="C181" i="1"/>
  <c r="C156" i="1"/>
  <c r="D156" i="1"/>
  <c r="C125" i="1"/>
  <c r="D125" i="1"/>
  <c r="K117" i="16" l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K117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K117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K117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L114" i="12" s="1"/>
  <c r="L115" i="12" s="1"/>
  <c r="L116" i="12" s="1"/>
  <c r="K82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K89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K80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K114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K93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K10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 s="1"/>
  <c r="F4" i="1"/>
  <c r="F117" i="1" s="1"/>
  <c r="L56" i="9" l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2" i="3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2" i="2"/>
  <c r="L93" i="2" s="1"/>
  <c r="L94" i="2" s="1"/>
  <c r="L95" i="2" s="1"/>
  <c r="L96" i="2" s="1"/>
  <c r="L97" i="2" s="1"/>
  <c r="L98" i="2" s="1"/>
  <c r="L99" i="2" s="1"/>
  <c r="L100" i="2" s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<sst xmlns="http://schemas.openxmlformats.org/spreadsheetml/2006/main" count="3636" uniqueCount="891">
  <si>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</si>
  <si>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</si>
  <si>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</si>
  <si>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</si>
  <si>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</si>
  <si>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</si>
  <si>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</si>
  <si>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</si>
  <si>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</si>
  <si>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</si>
  <si>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</si>
  <si>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</si>
  <si>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</si>
  <si>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</si>
  <si>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</si>
  <si>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</si>
  <si>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</si>
  <si>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</si>
  <si>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</si>
  <si>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</si>
  <si>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</si>
  <si>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</si>
  <si>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</si>
  <si>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</si>
  <si>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</si>
  <si>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</si>
  <si>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</si>
  <si>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</si>
  <si>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</si>
  <si>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</si>
  <si>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</si>
  <si>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</si>
  <si>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</si>
  <si>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</si>
  <si>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</si>
  <si>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</si>
  <si>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</si>
  <si>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</si>
  <si>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</si>
  <si>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</si>
  <si>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</si>
  <si>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</si>
  <si>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</si>
  <si>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</si>
  <si>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</si>
  <si>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</si>
  <si>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</si>
  <si>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</si>
  <si>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</si>
  <si>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</si>
  <si>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</si>
  <si>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</si>
  <si>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</si>
  <si>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</si>
  <si>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</si>
  <si>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</si>
  <si>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</si>
  <si>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</si>
  <si>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</si>
  <si>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</si>
  <si>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</si>
  <si>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</si>
  <si>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</si>
  <si>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</si>
  <si>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</si>
  <si>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</si>
  <si>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</si>
  <si>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</si>
  <si>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</si>
  <si>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</si>
  <si>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</si>
  <si>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</si>
  <si>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</si>
  <si>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</si>
  <si>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</si>
  <si>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</si>
  <si>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</si>
  <si>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</si>
  <si>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</si>
  <si>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</si>
  <si>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</si>
  <si>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</si>
  <si>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</si>
  <si>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</si>
  <si>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</si>
  <si>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</si>
  <si>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</si>
  <si>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</si>
  <si>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</si>
  <si>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</si>
  <si>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</si>
  <si>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</si>
  <si>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</si>
  <si>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</si>
  <si>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</si>
  <si>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</si>
  <si>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</si>
  <si>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</si>
  <si>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</si>
  <si>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</si>
  <si>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</si>
  <si>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</si>
  <si>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</si>
  <si>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</si>
  <si>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</si>
  <si>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</si>
  <si>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</si>
  <si>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</si>
  <si>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</si>
  <si>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</si>
  <si>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</si>
  <si>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</si>
  <si>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</si>
  <si>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</si>
  <si>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</si>
  <si>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</si>
  <si>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</si>
  <si>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</si>
  <si>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</si>
  <si>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</si>
  <si>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</si>
  <si>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</si>
  <si>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</si>
  <si>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</si>
  <si>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</si>
  <si>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</si>
  <si>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</si>
  <si>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</si>
  <si>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</si>
  <si>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</si>
  <si>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</si>
  <si>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</si>
  <si>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</si>
  <si>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</si>
  <si>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</si>
  <si>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</si>
  <si>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</si>
  <si>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</si>
  <si>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</si>
  <si>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</si>
  <si>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</si>
  <si>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</si>
  <si>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</si>
  <si>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</si>
  <si>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</si>
  <si>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</si>
  <si>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</si>
  <si>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</si>
  <si>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</si>
  <si>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</si>
  <si>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</si>
  <si>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</si>
  <si>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</si>
  <si>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</si>
  <si>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</si>
  <si>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</si>
  <si>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</si>
  <si>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</si>
  <si>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</si>
  <si>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</si>
  <si>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</si>
  <si>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</si>
  <si>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</si>
  <si>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</si>
  <si>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</si>
  <si>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</si>
  <si>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</si>
  <si>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</si>
  <si>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</si>
  <si>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</si>
  <si>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</si>
  <si>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</si>
  <si>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</si>
  <si>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</si>
  <si>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</si>
  <si>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</si>
  <si>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</si>
  <si>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</si>
  <si>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</si>
  <si>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</si>
  <si>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</si>
  <si>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</si>
  <si>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</si>
  <si>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</si>
  <si>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</si>
  <si>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</si>
  <si>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</si>
  <si>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</si>
  <si>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</si>
  <si>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</si>
  <si>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</si>
  <si>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</si>
  <si>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</si>
  <si>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</si>
  <si>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</si>
  <si>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</si>
  <si>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</si>
  <si>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</si>
  <si>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</si>
  <si>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</si>
  <si>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</si>
  <si>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</si>
  <si>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</si>
  <si>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</si>
  <si>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</si>
  <si>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</si>
  <si>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</si>
  <si>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</si>
  <si>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</si>
  <si>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</si>
  <si>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</si>
  <si>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</si>
  <si>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</si>
  <si>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</si>
  <si>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</si>
  <si>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</si>
  <si>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</si>
  <si>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</si>
  <si>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</si>
  <si>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</si>
  <si>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</si>
  <si>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</si>
  <si>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</si>
  <si>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</si>
  <si>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</si>
  <si>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</si>
  <si>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</si>
  <si>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</si>
  <si>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</si>
  <si>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</si>
  <si>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</si>
  <si>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</si>
  <si>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</si>
  <si>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</si>
  <si>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</si>
  <si>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</si>
  <si>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</si>
  <si>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</si>
  <si>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</si>
  <si>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</si>
  <si>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</si>
  <si>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</si>
  <si>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</si>
  <si>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</si>
  <si>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</si>
  <si>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</si>
  <si>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</si>
  <si>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</si>
  <si>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</si>
  <si>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</si>
  <si>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</si>
  <si>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</si>
  <si>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</si>
  <si>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</si>
  <si>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</si>
  <si>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</si>
  <si>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</si>
  <si>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</si>
  <si>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</si>
  <si>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</si>
  <si>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</si>
  <si>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</si>
  <si>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</si>
  <si>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</si>
  <si>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</si>
  <si>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</si>
  <si>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</si>
  <si>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</si>
  <si>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</si>
  <si>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</si>
  <si>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</si>
  <si>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</si>
  <si>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</si>
  <si>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</si>
  <si>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</si>
  <si>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</si>
  <si>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</si>
  <si>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</si>
  <si>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</si>
  <si>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</si>
  <si>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</si>
  <si>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</si>
  <si>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</si>
  <si>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</si>
  <si>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</si>
  <si>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</si>
  <si>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</si>
  <si>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</si>
  <si>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</si>
  <si>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</si>
  <si>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</si>
  <si>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</si>
  <si>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</si>
  <si>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</si>
  <si>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</si>
  <si>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</si>
  <si>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</si>
  <si>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</si>
  <si>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</si>
  <si>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</si>
  <si>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</si>
  <si>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</si>
  <si>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</si>
  <si>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</si>
  <si>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</si>
  <si>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</si>
  <si>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</si>
  <si>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</si>
  <si>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</si>
  <si>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</si>
  <si>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</si>
  <si>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</si>
  <si>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</si>
  <si>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</si>
  <si>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</si>
  <si>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</si>
  <si>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</si>
  <si>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</si>
  <si>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</si>
  <si>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</si>
  <si>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</si>
  <si>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</si>
  <si>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</si>
  <si>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</si>
  <si>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</si>
  <si>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</si>
  <si>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</si>
  <si>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</si>
  <si>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</si>
  <si>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</si>
  <si>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</si>
  <si>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</si>
  <si>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</si>
  <si>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</si>
  <si>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</si>
  <si>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</si>
  <si>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</si>
  <si>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</si>
  <si>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</si>
  <si>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</si>
  <si>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</si>
  <si>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</si>
  <si>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</si>
  <si>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</si>
  <si>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</si>
  <si>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</si>
  <si>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</si>
  <si>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</si>
  <si>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</si>
  <si>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</si>
  <si>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</si>
  <si>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</si>
  <si>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</si>
  <si>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</si>
  <si>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</si>
  <si>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</si>
  <si>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</si>
  <si>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</si>
  <si>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</si>
  <si>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</si>
  <si>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</si>
  <si>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</si>
  <si>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</si>
  <si>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</si>
  <si>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</si>
  <si>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</si>
  <si>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</si>
  <si>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</si>
  <si>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</si>
  <si>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</si>
  <si>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</si>
  <si>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</si>
  <si>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</si>
  <si>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</si>
  <si>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</si>
  <si>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</si>
  <si>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</si>
  <si>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</si>
  <si>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</si>
  <si>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</si>
  <si>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</si>
  <si>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</si>
  <si>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</si>
  <si>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</si>
  <si>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</si>
  <si>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</si>
  <si>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</si>
  <si>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</si>
  <si>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</si>
  <si>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</si>
  <si>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</si>
  <si>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</si>
  <si>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</si>
  <si>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</si>
  <si>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</si>
  <si>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</si>
  <si>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</si>
  <si>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</si>
  <si>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</si>
  <si>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</si>
  <si>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</si>
  <si>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</si>
  <si>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</si>
  <si>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</si>
  <si>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</si>
  <si>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</si>
  <si>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</si>
  <si>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</si>
  <si>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</si>
  <si>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</si>
  <si>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</si>
  <si>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</si>
  <si>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</si>
  <si>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</si>
  <si>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</si>
  <si>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</si>
  <si>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</si>
  <si>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</si>
  <si>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</si>
  <si>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</si>
  <si>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</si>
  <si>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</si>
  <si>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</si>
  <si>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</si>
  <si>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</si>
  <si>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</si>
  <si>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</si>
  <si>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</si>
  <si>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</si>
  <si>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</si>
  <si>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</si>
  <si>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</si>
  <si>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</si>
  <si>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</si>
  <si>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</si>
  <si>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</si>
  <si>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</si>
  <si>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</si>
  <si>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</si>
  <si>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</si>
  <si>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</si>
  <si>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</si>
  <si>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</si>
  <si>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</si>
  <si>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</si>
  <si>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</si>
  <si>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</si>
  <si>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</si>
  <si>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</si>
  <si>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</si>
  <si>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</si>
  <si>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</si>
  <si>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</si>
  <si>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</si>
  <si>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</si>
  <si>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</si>
  <si>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</si>
  <si>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</si>
  <si>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</si>
  <si>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</si>
  <si>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</si>
  <si>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</si>
  <si>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</si>
  <si>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</si>
  <si>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</si>
  <si>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</si>
  <si>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</si>
  <si>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</si>
  <si>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</si>
  <si>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</si>
  <si>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</si>
  <si>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</si>
  <si>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</si>
  <si>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</si>
  <si>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</si>
  <si>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</si>
  <si>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</si>
  <si>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</si>
  <si>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</si>
  <si>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</si>
  <si>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</si>
  <si>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</si>
  <si>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</si>
  <si>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</si>
  <si>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</si>
  <si>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</si>
  <si>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</si>
  <si>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</si>
  <si>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</si>
  <si>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</si>
  <si>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</si>
  <si>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</si>
  <si>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</si>
  <si>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</si>
  <si>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</si>
  <si>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</si>
  <si>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</si>
  <si>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</si>
  <si>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</si>
  <si>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</si>
  <si>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</si>
  <si>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</si>
  <si>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</si>
  <si>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</si>
  <si>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</si>
  <si>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</si>
  <si>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</si>
  <si>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</si>
  <si>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</si>
  <si>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</si>
  <si>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</si>
  <si>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</si>
  <si>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</si>
  <si>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</si>
  <si>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</si>
  <si>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</si>
  <si>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</si>
  <si>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</si>
  <si>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</si>
  <si>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</si>
  <si>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</si>
  <si>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</si>
  <si>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</si>
  <si>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</si>
  <si>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</si>
  <si>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</si>
  <si>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</si>
  <si>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</si>
  <si>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</si>
  <si>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</si>
  <si>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</si>
  <si>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</si>
  <si>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</si>
  <si>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</si>
  <si>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</si>
  <si>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</si>
  <si>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</si>
  <si>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</si>
  <si>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</si>
  <si>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</si>
  <si>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</si>
  <si>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</si>
  <si>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</si>
  <si>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</si>
  <si>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</si>
  <si>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</si>
  <si>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</si>
  <si>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</si>
  <si>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</si>
  <si>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</si>
  <si>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</si>
  <si>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</si>
  <si>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</si>
  <si>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</si>
  <si>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</si>
  <si>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</si>
  <si>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</si>
  <si>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</si>
  <si>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</si>
  <si>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</si>
  <si>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</si>
  <si>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</si>
  <si>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</si>
  <si>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</si>
  <si>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</si>
  <si>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</si>
  <si>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</si>
  <si>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</si>
  <si>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</si>
  <si>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</si>
  <si>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</si>
  <si>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</si>
  <si>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</si>
  <si>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</si>
  <si>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</si>
  <si>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</si>
  <si>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</si>
  <si>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</si>
  <si>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</si>
  <si>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</si>
  <si>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</si>
  <si>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</si>
  <si>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</si>
  <si>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</si>
  <si>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</si>
  <si>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</si>
  <si>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</si>
  <si>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</si>
  <si>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</si>
  <si>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</si>
  <si>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</si>
  <si>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</si>
  <si>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</si>
  <si>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</si>
  <si>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</si>
  <si>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</si>
  <si>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</si>
  <si>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</si>
  <si>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</si>
  <si>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</si>
  <si>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</si>
  <si>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</si>
  <si>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</si>
  <si>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</si>
  <si>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</si>
  <si>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</si>
  <si>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</si>
  <si>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</si>
  <si>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</si>
  <si>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</si>
  <si>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</si>
  <si>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</si>
  <si>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</si>
  <si>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</si>
  <si>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</si>
  <si>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</si>
  <si>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</si>
  <si>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</si>
  <si>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</si>
  <si>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</si>
  <si>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</si>
  <si>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</si>
  <si>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</si>
  <si>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</si>
  <si>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</si>
  <si>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</si>
  <si>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</si>
  <si>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</si>
  <si>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</si>
  <si>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</si>
  <si>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</si>
  <si>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</si>
  <si>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</si>
  <si>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</si>
  <si>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</si>
  <si>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</si>
  <si>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</si>
  <si>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</si>
  <si>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</si>
  <si>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</si>
  <si>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</si>
  <si>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</si>
  <si>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</si>
  <si>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</si>
  <si>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</si>
  <si>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</si>
  <si>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</si>
  <si>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</si>
  <si>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</si>
  <si>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</si>
  <si>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</si>
  <si>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</si>
  <si>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</si>
  <si>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</si>
  <si>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</si>
  <si>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</si>
  <si>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</si>
  <si>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</si>
  <si>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</si>
  <si>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</si>
  <si>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</si>
  <si>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</si>
  <si>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</si>
  <si>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</si>
  <si>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</si>
  <si>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</si>
  <si>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</si>
  <si>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</si>
  <si>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</si>
  <si>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</si>
  <si>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</si>
  <si>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</si>
  <si>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</si>
  <si>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</si>
  <si>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</si>
  <si>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</si>
  <si>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</si>
  <si>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</si>
  <si>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</si>
  <si>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</si>
  <si>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</si>
  <si>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</si>
  <si>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</si>
  <si>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</si>
  <si>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</si>
  <si>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</si>
  <si>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</si>
  <si>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</si>
  <si>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</si>
  <si>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</si>
  <si>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</si>
  <si>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</si>
  <si>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</si>
  <si>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</si>
  <si>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</si>
  <si>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</si>
  <si>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</si>
  <si>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</si>
  <si>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</si>
  <si>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</si>
  <si>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</si>
  <si>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</si>
  <si>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</si>
  <si>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</si>
  <si>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</si>
  <si>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</si>
  <si>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</si>
  <si>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</si>
  <si>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</si>
  <si>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</si>
  <si>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</si>
  <si>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</si>
  <si>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</si>
  <si>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</si>
  <si>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</si>
  <si>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</si>
  <si>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</si>
  <si>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</si>
  <si>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</si>
  <si>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</si>
  <si>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</si>
  <si>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</si>
  <si>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</si>
  <si>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</si>
  <si>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</si>
  <si>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</si>
  <si>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</si>
  <si>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</si>
  <si>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</si>
  <si>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</si>
  <si>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</si>
  <si>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</si>
  <si>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</si>
  <si>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</si>
  <si>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</si>
  <si>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</si>
  <si>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</si>
  <si>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</si>
  <si>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</si>
  <si>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</si>
  <si>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</si>
  <si>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</si>
  <si>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</si>
  <si>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</si>
  <si>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</si>
  <si>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</si>
  <si>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</si>
  <si>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</si>
  <si>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</si>
  <si>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</si>
  <si>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</si>
  <si>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</si>
  <si>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</si>
  <si>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</si>
  <si>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</si>
  <si>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</si>
  <si>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</si>
  <si>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</si>
  <si>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</si>
  <si>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</si>
  <si>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</si>
  <si>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</si>
  <si>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</si>
  <si>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</si>
  <si>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</si>
  <si>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</si>
  <si>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</si>
  <si>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</si>
  <si>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</si>
  <si>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</si>
  <si>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</si>
  <si>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</si>
  <si>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</si>
  <si>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</si>
  <si>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</si>
  <si>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</si>
  <si>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</si>
  <si>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</si>
  <si>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</si>
  <si>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</si>
  <si>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</si>
  <si>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</si>
  <si>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</si>
  <si>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</si>
  <si>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</si>
  <si>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</si>
  <si>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</si>
  <si>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</si>
  <si>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</si>
  <si>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</si>
  <si>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</si>
  <si>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</si>
  <si>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</si>
  <si>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</si>
  <si>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</si>
  <si>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</si>
  <si>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</si>
  <si>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</si>
  <si>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2.00pm</t>
    </r>
  </si>
  <si>
    <t>Mirrors Geroge Town T-shirt (Motorcycle) - Size XL</t>
  </si>
  <si>
    <r>
      <t xml:space="preserve">George Town Walkabout Tour @ 09/07/14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</si>
  <si>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</si>
  <si>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3.00pm</t>
    </r>
  </si>
  <si>
    <t>Penang Glorious Street Food Postcards</t>
  </si>
  <si>
    <t>Historic Houses of Worship Postcards</t>
  </si>
  <si>
    <t>KaKi Lima Coaster (Snowflake)</t>
  </si>
  <si>
    <t>Terracotta Tile - Standard Edition (Bicycle)</t>
  </si>
  <si>
    <t>Peranakan Tile Magnet (Single) - Lily white</t>
  </si>
  <si>
    <t xml:space="preserve">Round Penang Island </t>
  </si>
  <si>
    <t>Penang Hill &amp; Temple</t>
  </si>
  <si>
    <t>Penang Silver Collar Pin - Invest Penang</t>
  </si>
  <si>
    <r>
      <t xml:space="preserve">George Town Walkabout Tour @ 20/07/14 </t>
    </r>
    <r>
      <rPr>
        <b/>
        <sz val="11"/>
        <color theme="1"/>
        <rFont val="Calibri"/>
        <family val="2"/>
        <scheme val="minor"/>
      </rPr>
      <t>10.30am</t>
    </r>
  </si>
  <si>
    <t>0504</t>
  </si>
  <si>
    <t>000002</t>
  </si>
  <si>
    <t>0505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</si>
  <si>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</si>
  <si>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</si>
  <si>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</si>
  <si>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</si>
  <si>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</si>
  <si>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</si>
  <si>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</si>
  <si>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</si>
  <si>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</si>
  <si>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</si>
  <si>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</si>
  <si>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</si>
  <si>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</si>
  <si>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</si>
  <si>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</si>
  <si>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</si>
  <si>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</si>
  <si>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</si>
  <si>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</si>
  <si>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</si>
  <si>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</si>
  <si>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</si>
  <si>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</si>
  <si>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</si>
  <si>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</si>
  <si>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</si>
  <si>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</si>
  <si>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</si>
  <si>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</si>
  <si>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</si>
  <si>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</si>
  <si>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</si>
  <si>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</si>
  <si>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</si>
  <si>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</si>
  <si>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Mouse pad</t>
  </si>
  <si>
    <t>Clarity Publishing Sdn Bhd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</si>
  <si>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23/07/14 12.30pm</t>
    </r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</si>
  <si>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24/07/14 12.30pm</t>
    </r>
  </si>
  <si>
    <t xml:space="preserve">Peranakan Tile Magnet (Single) - Two Flowers  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</si>
  <si>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</t>
    </r>
  </si>
  <si>
    <t xml:space="preserve">Street of harmony Mug </t>
  </si>
  <si>
    <t>Lyndy Ong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</si>
  <si>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 (Child)</t>
    </r>
  </si>
  <si>
    <t>000038</t>
  </si>
  <si>
    <t>000039</t>
  </si>
  <si>
    <t>000040</t>
  </si>
  <si>
    <t>000041</t>
  </si>
  <si>
    <t>000042</t>
  </si>
  <si>
    <t>000043</t>
  </si>
  <si>
    <t>000044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</si>
  <si>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</si>
  <si>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</si>
  <si>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</si>
  <si>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</si>
  <si>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</si>
  <si>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</si>
  <si>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</si>
  <si>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</si>
  <si>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</si>
  <si>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</si>
  <si>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</si>
  <si>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</si>
  <si>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</si>
  <si>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</si>
  <si>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</si>
  <si>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*000045 void</t>
  </si>
  <si>
    <t>Purchase - Books (2)</t>
  </si>
  <si>
    <t>Purchase - Kaki Lima Coaster (1)</t>
  </si>
  <si>
    <t>Purchase - Penang Heritage Food (5)</t>
  </si>
  <si>
    <t>Purchase - Mug (4)</t>
  </si>
  <si>
    <t>Purchase - Collar Pin (51)</t>
  </si>
  <si>
    <t>Purchase - Magnet - single (105)</t>
  </si>
  <si>
    <t>Purchase - Memo Pad (6)</t>
  </si>
  <si>
    <t>Purchase - Tour (29)</t>
  </si>
  <si>
    <t>Purchase - Tour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</si>
</sst>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1" applyFont="1"/>
    <xf numFmtId="2" fontId="3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0" fillId="0" borderId="1" xfId="0" applyNumberFormat="1" applyBorder="1"/>
    <xf numFmtId="2" fontId="1" fillId="2" borderId="3" xfId="1" applyNumberFormat="1" applyFill="1" applyBorder="1" applyAlignment="1">
      <alignment vertical="center"/>
    </xf>
    <xf numFmtId="2" fontId="16" fillId="0" borderId="0" xfId="1" applyNumberFormat="1" applyFont="1" applyAlignment="1">
      <alignment horizontal="center"/>
    </xf>
    <xf numFmtId="2" fontId="16" fillId="0" borderId="5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1" fillId="0" borderId="0" xfId="1" applyNumberFormat="1"/>
    <xf numFmtId="0" fontId="1" fillId="0" borderId="1" xfId="1" applyFont="1" applyBorder="1"/>
    <xf numFmtId="43" fontId="1" fillId="0" borderId="1" xfId="3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0" xfId="1" applyFont="1" applyFill="1"/>
    <xf numFmtId="2" fontId="0" fillId="0" borderId="1" xfId="3" applyNumberFormat="1" applyFont="1" applyBorder="1" applyAlignment="1">
      <alignment horizontal="center"/>
    </xf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zoomScaleNormal="100"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zoomScaleNormal="100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zoomScaleNormal="100" workbookViewId="0">
      <selection activeCell="D18" sqref="D1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322.82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343.52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674.05999999999983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694.05999999999983</v>
      </c>
      <c r="M92" s="58" t="s">
        <v>362</v>
      </c>
      <c r="N92" s="90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706.55999999999983</v>
      </c>
      <c r="M93" s="58" t="s">
        <v>362</v>
      </c>
      <c r="N93" s="91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706.56999999999982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666.56999999999982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669.56999999999982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674.56999999999982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634.56999999999982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640.9699999999998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656.36999999999978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3181.829999999999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656.36999999999978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zoomScaleNormal="100"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zoomScaleNormal="100"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topLeftCell="A43" zoomScaleNormal="100"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41780</v>
      </c>
      <c r="B53" s="25" t="s">
        <v>779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780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647</v>
      </c>
    </row>
    <row r="55" spans="1:13" x14ac:dyDescent="0.25">
      <c r="A55" s="22">
        <v>41781</v>
      </c>
      <c r="B55" s="25" t="s">
        <v>601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648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649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650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651</v>
      </c>
    </row>
    <row r="59" spans="1:13" x14ac:dyDescent="0.25">
      <c r="A59" s="22">
        <v>41784</v>
      </c>
      <c r="B59" s="25" t="s">
        <v>595</v>
      </c>
      <c r="C59" s="31" t="s">
        <v>175</v>
      </c>
      <c r="D59" s="23" t="s">
        <v>666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651</v>
      </c>
    </row>
    <row r="60" spans="1:13" x14ac:dyDescent="0.25">
      <c r="A60" s="22">
        <v>41784</v>
      </c>
      <c r="B60" s="25" t="s">
        <v>596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651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652</v>
      </c>
    </row>
    <row r="62" spans="1:13" x14ac:dyDescent="0.25">
      <c r="A62" s="22">
        <v>41785</v>
      </c>
      <c r="B62" s="25" t="s">
        <v>602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653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653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666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654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655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656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657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666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658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658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659</v>
      </c>
    </row>
    <row r="71" spans="1:13" x14ac:dyDescent="0.25">
      <c r="A71" s="22">
        <v>41788</v>
      </c>
      <c r="B71" s="23" t="s">
        <v>603</v>
      </c>
      <c r="C71" s="31" t="s">
        <v>496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660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661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662</v>
      </c>
    </row>
    <row r="74" spans="1:13" s="51" customFormat="1" x14ac:dyDescent="0.25">
      <c r="A74" s="63">
        <v>41789</v>
      </c>
      <c r="B74" s="25" t="s">
        <v>604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663</v>
      </c>
    </row>
    <row r="75" spans="1:13" x14ac:dyDescent="0.25">
      <c r="A75" s="22">
        <v>41789</v>
      </c>
      <c r="B75" s="23" t="s">
        <v>605</v>
      </c>
      <c r="C75" s="31" t="s">
        <v>496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664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664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665</v>
      </c>
    </row>
    <row r="78" spans="1:13" x14ac:dyDescent="0.25">
      <c r="A78" s="22">
        <v>41790</v>
      </c>
      <c r="B78" s="23" t="s">
        <v>606</v>
      </c>
      <c r="C78" s="31" t="s">
        <v>175</v>
      </c>
      <c r="D78" s="23" t="s">
        <v>666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665</v>
      </c>
    </row>
    <row r="79" spans="1:13" x14ac:dyDescent="0.25">
      <c r="A79" s="22">
        <v>41790</v>
      </c>
      <c r="B79" s="23" t="s">
        <v>607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665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344</v>
      </c>
      <c r="C85" s="60">
        <v>17.5</v>
      </c>
      <c r="D85" s="50">
        <v>25</v>
      </c>
    </row>
    <row r="86" spans="1:12" ht="15.75" customHeight="1" x14ac:dyDescent="0.25">
      <c r="B86" s="49" t="s">
        <v>584</v>
      </c>
      <c r="C86" s="60">
        <v>14</v>
      </c>
      <c r="D86" s="50">
        <v>20</v>
      </c>
    </row>
    <row r="87" spans="1:12" ht="15.75" customHeight="1" x14ac:dyDescent="0.25">
      <c r="B87" s="49" t="s">
        <v>667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668</v>
      </c>
      <c r="C92" s="60">
        <v>18.399999999999999</v>
      </c>
      <c r="D92" s="50">
        <v>80</v>
      </c>
    </row>
    <row r="93" spans="1:12" x14ac:dyDescent="0.25">
      <c r="B93" s="49" t="s">
        <v>669</v>
      </c>
      <c r="C93" s="60">
        <v>5.12</v>
      </c>
      <c r="D93" s="50">
        <v>20</v>
      </c>
    </row>
    <row r="94" spans="1:12" x14ac:dyDescent="0.25">
      <c r="B94" s="49" t="s">
        <v>674</v>
      </c>
      <c r="C94" s="60">
        <v>42</v>
      </c>
      <c r="D94" s="50">
        <v>210</v>
      </c>
    </row>
    <row r="95" spans="1:12" x14ac:dyDescent="0.25">
      <c r="B95" s="49" t="s">
        <v>672</v>
      </c>
      <c r="C95" s="60">
        <v>9.4</v>
      </c>
      <c r="D95" s="50">
        <v>24</v>
      </c>
    </row>
    <row r="96" spans="1:12" x14ac:dyDescent="0.25">
      <c r="B96" s="49" t="s">
        <v>673</v>
      </c>
      <c r="C96" s="60">
        <v>7.5</v>
      </c>
      <c r="D96" s="50">
        <v>30</v>
      </c>
    </row>
    <row r="97" spans="2:4" x14ac:dyDescent="0.25">
      <c r="B97" s="49" t="s">
        <v>676</v>
      </c>
      <c r="C97" s="60">
        <v>360</v>
      </c>
      <c r="D97" s="50">
        <v>175</v>
      </c>
    </row>
    <row r="98" spans="2:4" x14ac:dyDescent="0.25">
      <c r="B98" s="49" t="s">
        <v>670</v>
      </c>
      <c r="C98" s="60">
        <v>57.2</v>
      </c>
      <c r="D98" s="50">
        <v>140</v>
      </c>
    </row>
    <row r="99" spans="2:4" x14ac:dyDescent="0.25">
      <c r="B99" s="49" t="s">
        <v>671</v>
      </c>
      <c r="C99" s="60">
        <v>28.8</v>
      </c>
      <c r="D99" s="50">
        <v>80</v>
      </c>
    </row>
    <row r="100" spans="2:4" x14ac:dyDescent="0.25">
      <c r="B100" s="49" t="s">
        <v>675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680</v>
      </c>
      <c r="C105" s="60">
        <v>161</v>
      </c>
      <c r="D105" s="50">
        <v>230</v>
      </c>
    </row>
    <row r="106" spans="2:4" x14ac:dyDescent="0.25">
      <c r="B106" s="49" t="s">
        <v>345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355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574</v>
      </c>
      <c r="C116" s="60">
        <v>84</v>
      </c>
      <c r="D116" s="50">
        <v>90</v>
      </c>
    </row>
    <row r="117" spans="2:4" x14ac:dyDescent="0.25">
      <c r="B117" s="49" t="s">
        <v>342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678</v>
      </c>
      <c r="C122" s="60">
        <v>60</v>
      </c>
      <c r="D122" s="50">
        <v>75</v>
      </c>
    </row>
    <row r="123" spans="2:4" x14ac:dyDescent="0.25">
      <c r="B123" s="49" t="s">
        <v>677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679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topLeftCell="A10" zoomScaleNormal="100" workbookViewId="0">
      <selection activeCell="E60" sqref="E60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711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711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711</v>
      </c>
    </row>
    <row r="7" spans="1:13" ht="16.5" customHeight="1" x14ac:dyDescent="0.25">
      <c r="A7" s="22">
        <v>41792</v>
      </c>
      <c r="B7" s="23" t="s">
        <v>382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712</v>
      </c>
    </row>
    <row r="8" spans="1:13" x14ac:dyDescent="0.25">
      <c r="A8" s="22">
        <v>41792</v>
      </c>
      <c r="B8" s="23" t="s">
        <v>681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712</v>
      </c>
    </row>
    <row r="9" spans="1:13" x14ac:dyDescent="0.25">
      <c r="A9" s="22">
        <v>41792</v>
      </c>
      <c r="B9" s="23" t="s">
        <v>682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712</v>
      </c>
    </row>
    <row r="10" spans="1:13" x14ac:dyDescent="0.25">
      <c r="A10" s="22">
        <v>41792</v>
      </c>
      <c r="B10" s="23" t="s">
        <v>683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712</v>
      </c>
    </row>
    <row r="11" spans="1:13" x14ac:dyDescent="0.25">
      <c r="A11" s="22">
        <v>41792</v>
      </c>
      <c r="B11" s="23" t="s">
        <v>684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712</v>
      </c>
    </row>
    <row r="12" spans="1:13" x14ac:dyDescent="0.25">
      <c r="A12" s="22">
        <v>41792</v>
      </c>
      <c r="B12" s="23" t="s">
        <v>685</v>
      </c>
      <c r="C12" s="31" t="s">
        <v>769</v>
      </c>
      <c r="D12" s="23" t="s">
        <v>776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713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713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714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714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715</v>
      </c>
    </row>
    <row r="17" spans="1:13" x14ac:dyDescent="0.25">
      <c r="A17" s="22">
        <v>41792</v>
      </c>
      <c r="B17" s="25" t="s">
        <v>686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716</v>
      </c>
    </row>
    <row r="18" spans="1:13" x14ac:dyDescent="0.25">
      <c r="A18" s="22">
        <v>41793</v>
      </c>
      <c r="B18" s="25" t="s">
        <v>687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717</v>
      </c>
    </row>
    <row r="19" spans="1:13" x14ac:dyDescent="0.25">
      <c r="A19" s="22">
        <v>41793</v>
      </c>
      <c r="B19" s="25" t="s">
        <v>688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717</v>
      </c>
    </row>
    <row r="20" spans="1:13" x14ac:dyDescent="0.25">
      <c r="A20" s="22">
        <v>41793</v>
      </c>
      <c r="B20" s="25" t="s">
        <v>689</v>
      </c>
      <c r="C20" s="31" t="s">
        <v>770</v>
      </c>
      <c r="D20" s="23" t="s">
        <v>775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718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719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720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666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721</v>
      </c>
    </row>
    <row r="24" spans="1:13" x14ac:dyDescent="0.25">
      <c r="A24" s="63">
        <v>41794</v>
      </c>
      <c r="B24" s="25" t="s">
        <v>690</v>
      </c>
      <c r="C24" s="31" t="s">
        <v>771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721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722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722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722</v>
      </c>
    </row>
    <row r="28" spans="1:13" x14ac:dyDescent="0.25">
      <c r="A28" s="22">
        <v>41796</v>
      </c>
      <c r="B28" s="25" t="s">
        <v>690</v>
      </c>
      <c r="C28" s="31" t="s">
        <v>771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723</v>
      </c>
    </row>
    <row r="29" spans="1:13" x14ac:dyDescent="0.25">
      <c r="A29" s="22">
        <v>41796</v>
      </c>
      <c r="B29" s="25" t="s">
        <v>691</v>
      </c>
      <c r="C29" s="31" t="s">
        <v>771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723</v>
      </c>
    </row>
    <row r="30" spans="1:13" x14ac:dyDescent="0.25">
      <c r="A30" s="22">
        <v>41796</v>
      </c>
      <c r="B30" s="25" t="s">
        <v>692</v>
      </c>
      <c r="C30" s="31" t="s">
        <v>771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723</v>
      </c>
    </row>
    <row r="31" spans="1:13" x14ac:dyDescent="0.25">
      <c r="A31" s="22">
        <v>41796</v>
      </c>
      <c r="B31" s="25" t="s">
        <v>693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724</v>
      </c>
    </row>
    <row r="32" spans="1:13" x14ac:dyDescent="0.25">
      <c r="A32" s="22">
        <v>41798</v>
      </c>
      <c r="B32" s="25" t="s">
        <v>692</v>
      </c>
      <c r="C32" s="31" t="s">
        <v>771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725</v>
      </c>
    </row>
    <row r="33" spans="1:13" x14ac:dyDescent="0.25">
      <c r="A33" s="22">
        <v>41798</v>
      </c>
      <c r="B33" s="25" t="s">
        <v>690</v>
      </c>
      <c r="C33" s="31" t="s">
        <v>771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725</v>
      </c>
    </row>
    <row r="34" spans="1:13" x14ac:dyDescent="0.25">
      <c r="A34" s="22">
        <v>41798</v>
      </c>
      <c r="B34" s="25" t="s">
        <v>691</v>
      </c>
      <c r="C34" s="31" t="s">
        <v>771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725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725</v>
      </c>
    </row>
    <row r="36" spans="1:13" x14ac:dyDescent="0.25">
      <c r="A36" s="22">
        <v>41798</v>
      </c>
      <c r="B36" s="25" t="s">
        <v>694</v>
      </c>
      <c r="C36" s="31" t="s">
        <v>321</v>
      </c>
      <c r="D36" s="23" t="s">
        <v>773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726</v>
      </c>
    </row>
    <row r="37" spans="1:13" x14ac:dyDescent="0.25">
      <c r="A37" s="22">
        <v>41798</v>
      </c>
      <c r="B37" s="25" t="s">
        <v>695</v>
      </c>
      <c r="C37" s="31" t="s">
        <v>321</v>
      </c>
      <c r="D37" s="23" t="s">
        <v>773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726</v>
      </c>
    </row>
    <row r="38" spans="1:13" x14ac:dyDescent="0.25">
      <c r="A38" s="22">
        <v>41798</v>
      </c>
      <c r="B38" s="25" t="s">
        <v>696</v>
      </c>
      <c r="C38" s="31" t="s">
        <v>177</v>
      </c>
      <c r="D38" s="23" t="s">
        <v>774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726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727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666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728</v>
      </c>
    </row>
    <row r="41" spans="1:13" x14ac:dyDescent="0.25">
      <c r="A41" s="22">
        <v>41801</v>
      </c>
      <c r="B41" s="25" t="s">
        <v>697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28">
        <f t="shared" si="2"/>
        <v>-10</v>
      </c>
      <c r="L41" s="29">
        <f t="shared" si="3"/>
        <v>1052.01</v>
      </c>
      <c r="M41" s="58" t="s">
        <v>729</v>
      </c>
    </row>
    <row r="42" spans="1:13" x14ac:dyDescent="0.25">
      <c r="A42" s="22">
        <v>41801</v>
      </c>
      <c r="B42" s="25" t="s">
        <v>697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28">
        <f t="shared" si="2"/>
        <v>-5</v>
      </c>
      <c r="L42" s="29">
        <f t="shared" si="3"/>
        <v>1047.01</v>
      </c>
      <c r="M42" s="58" t="s">
        <v>730</v>
      </c>
    </row>
    <row r="43" spans="1:13" x14ac:dyDescent="0.25">
      <c r="A43" s="22">
        <v>41802</v>
      </c>
      <c r="B43" s="25" t="s">
        <v>698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731</v>
      </c>
    </row>
    <row r="44" spans="1:13" x14ac:dyDescent="0.25">
      <c r="A44" s="22">
        <v>41802</v>
      </c>
      <c r="B44" s="25" t="s">
        <v>699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731</v>
      </c>
    </row>
    <row r="45" spans="1:13" x14ac:dyDescent="0.25">
      <c r="A45" s="22">
        <v>41802</v>
      </c>
      <c r="B45" s="25" t="s">
        <v>700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28">
        <f t="shared" si="2"/>
        <v>-65</v>
      </c>
      <c r="L45" s="29">
        <f t="shared" si="3"/>
        <v>1072.01</v>
      </c>
      <c r="M45" s="58" t="s">
        <v>732</v>
      </c>
    </row>
    <row r="46" spans="1:13" x14ac:dyDescent="0.25">
      <c r="A46" s="22">
        <v>41803</v>
      </c>
      <c r="B46" s="25" t="s">
        <v>701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28">
        <f t="shared" si="2"/>
        <v>-40</v>
      </c>
      <c r="L46" s="29">
        <f t="shared" si="3"/>
        <v>1032.01</v>
      </c>
      <c r="M46" s="58" t="s">
        <v>733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666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734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734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735</v>
      </c>
    </row>
    <row r="50" spans="1:13" x14ac:dyDescent="0.25">
      <c r="A50" s="22">
        <v>41803</v>
      </c>
      <c r="B50" s="25" t="s">
        <v>472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736</v>
      </c>
    </row>
    <row r="51" spans="1:13" x14ac:dyDescent="0.25">
      <c r="A51" s="22">
        <v>41803</v>
      </c>
      <c r="B51" s="25" t="s">
        <v>702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736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737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738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666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739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666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740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666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741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741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742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666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742</v>
      </c>
    </row>
    <row r="60" spans="1:13" x14ac:dyDescent="0.25">
      <c r="A60" s="22">
        <v>41806</v>
      </c>
      <c r="B60" s="25" t="s">
        <v>703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28">
        <f t="shared" si="2"/>
        <v>-40</v>
      </c>
      <c r="L60" s="29">
        <f t="shared" si="3"/>
        <v>1055.3599999999999</v>
      </c>
      <c r="M60" s="58" t="s">
        <v>743</v>
      </c>
    </row>
    <row r="61" spans="1:13" x14ac:dyDescent="0.25">
      <c r="A61" s="22">
        <v>41807</v>
      </c>
      <c r="B61" s="25" t="s">
        <v>704</v>
      </c>
      <c r="C61" s="31" t="s">
        <v>321</v>
      </c>
      <c r="D61" s="23" t="s">
        <v>773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744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745</v>
      </c>
    </row>
    <row r="63" spans="1:13" x14ac:dyDescent="0.25">
      <c r="A63" s="22">
        <v>41808</v>
      </c>
      <c r="B63" s="25" t="s">
        <v>705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746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747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748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749</v>
      </c>
    </row>
    <row r="67" spans="1:13" x14ac:dyDescent="0.25">
      <c r="A67" s="22">
        <v>41811</v>
      </c>
      <c r="B67" s="25" t="s">
        <v>470</v>
      </c>
      <c r="C67" s="31" t="s">
        <v>175</v>
      </c>
      <c r="D67" s="23" t="s">
        <v>493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750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751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752</v>
      </c>
    </row>
    <row r="70" spans="1:13" x14ac:dyDescent="0.25">
      <c r="A70" s="22">
        <v>41813</v>
      </c>
      <c r="B70" s="25" t="s">
        <v>706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753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754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755</v>
      </c>
    </row>
    <row r="73" spans="1:13" x14ac:dyDescent="0.25">
      <c r="A73" s="22">
        <v>41813</v>
      </c>
      <c r="B73" s="23" t="s">
        <v>707</v>
      </c>
      <c r="C73" s="31" t="s">
        <v>183</v>
      </c>
      <c r="D73" s="23" t="s">
        <v>666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756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756</v>
      </c>
    </row>
    <row r="75" spans="1:13" x14ac:dyDescent="0.25">
      <c r="A75" s="22">
        <v>41814</v>
      </c>
      <c r="B75" s="25" t="s">
        <v>708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28">
        <f t="shared" si="2"/>
        <v>-65</v>
      </c>
      <c r="L75" s="29">
        <f t="shared" si="4"/>
        <v>1126.0800000000002</v>
      </c>
      <c r="M75" s="58" t="s">
        <v>757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758</v>
      </c>
    </row>
    <row r="77" spans="1:13" x14ac:dyDescent="0.25">
      <c r="A77" s="22">
        <v>41815</v>
      </c>
      <c r="B77" s="23" t="s">
        <v>487</v>
      </c>
      <c r="C77" s="31" t="s">
        <v>772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759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760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761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762</v>
      </c>
    </row>
    <row r="81" spans="1:13" x14ac:dyDescent="0.25">
      <c r="A81" s="22">
        <v>41819</v>
      </c>
      <c r="B81" s="23" t="s">
        <v>709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763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764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765</v>
      </c>
    </row>
    <row r="84" spans="1:13" x14ac:dyDescent="0.25">
      <c r="A84" s="22">
        <v>41820</v>
      </c>
      <c r="B84" s="25" t="s">
        <v>710</v>
      </c>
      <c r="C84" s="31" t="s">
        <v>321</v>
      </c>
      <c r="D84" s="23" t="s">
        <v>773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766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767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767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666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768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666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768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39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344</v>
      </c>
      <c r="C94" s="60">
        <v>14</v>
      </c>
      <c r="D94" s="50">
        <v>20</v>
      </c>
    </row>
    <row r="95" spans="1:13" ht="15.75" customHeight="1" x14ac:dyDescent="0.25">
      <c r="B95" s="49" t="s">
        <v>345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784</v>
      </c>
      <c r="C101" s="60">
        <v>14.1</v>
      </c>
      <c r="D101" s="50">
        <v>60</v>
      </c>
    </row>
    <row r="102" spans="2:9" x14ac:dyDescent="0.25">
      <c r="B102" s="49" t="s">
        <v>347</v>
      </c>
      <c r="C102" s="60">
        <v>1.28</v>
      </c>
      <c r="D102" s="50">
        <v>5</v>
      </c>
    </row>
    <row r="103" spans="2:9" x14ac:dyDescent="0.25">
      <c r="B103" s="49" t="s">
        <v>785</v>
      </c>
      <c r="C103" s="60">
        <v>0</v>
      </c>
      <c r="D103" s="50">
        <v>35</v>
      </c>
    </row>
    <row r="104" spans="2:9" x14ac:dyDescent="0.25">
      <c r="B104" s="49" t="s">
        <v>788</v>
      </c>
      <c r="C104" s="60">
        <v>9</v>
      </c>
      <c r="D104" s="50">
        <v>45</v>
      </c>
    </row>
    <row r="105" spans="2:9" x14ac:dyDescent="0.25">
      <c r="B105" s="49" t="s">
        <v>672</v>
      </c>
      <c r="C105" s="60">
        <v>9.4</v>
      </c>
      <c r="D105" s="50">
        <v>24</v>
      </c>
    </row>
    <row r="106" spans="2:9" x14ac:dyDescent="0.25">
      <c r="B106" s="49" t="s">
        <v>789</v>
      </c>
      <c r="C106" s="60">
        <v>2.5</v>
      </c>
      <c r="D106" s="50">
        <v>10</v>
      </c>
    </row>
    <row r="107" spans="2:9" x14ac:dyDescent="0.25">
      <c r="B107" s="49" t="s">
        <v>786</v>
      </c>
      <c r="C107" s="60">
        <v>1558.7</v>
      </c>
      <c r="D107" s="50">
        <v>2294</v>
      </c>
    </row>
    <row r="108" spans="2:9" x14ac:dyDescent="0.25">
      <c r="B108" s="49" t="s">
        <v>787</v>
      </c>
      <c r="C108" s="60">
        <v>396</v>
      </c>
      <c r="D108" s="50">
        <v>600</v>
      </c>
    </row>
    <row r="109" spans="2:9" x14ac:dyDescent="0.25">
      <c r="B109" s="49" t="s">
        <v>790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791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794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792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793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581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781</v>
      </c>
      <c r="C141" s="60">
        <v>20</v>
      </c>
      <c r="D141" s="50">
        <v>25</v>
      </c>
    </row>
    <row r="142" spans="2:4" x14ac:dyDescent="0.25">
      <c r="B142" s="49" t="s">
        <v>782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796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795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775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777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774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778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493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344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776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783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sheetProtection password="BC28" sheet="1" objects="1" scenarios="1"/>
  <autoFilter ref="A3:L8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abSelected="1" topLeftCell="A67" zoomScaleNormal="100" workbookViewId="0">
      <selection activeCell="E15" sqref="E15"/>
    </sheetView>
  </sheetViews>
  <sheetFormatPr defaultRowHeight="15" x14ac:dyDescent="0.25"/>
  <cols>
    <col min="1" max="1" width="13.5703125" style="11" customWidth="1"/>
    <col min="2" max="2" width="56.140625" style="11" customWidth="1"/>
    <col min="3" max="3" width="18" style="2" customWidth="1"/>
    <col min="4" max="4" width="24.5703125" style="84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75" t="s">
        <v>216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76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77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ht="15" customHeight="1" x14ac:dyDescent="0.25">
      <c r="A4" s="22">
        <v>41821</v>
      </c>
      <c r="B4" s="23" t="s">
        <v>797</v>
      </c>
      <c r="C4" s="31" t="s">
        <v>173</v>
      </c>
      <c r="D4" s="23" t="s">
        <v>87</v>
      </c>
      <c r="E4" s="24">
        <v>90</v>
      </c>
      <c r="F4" s="24">
        <f t="shared" ref="F4:F81" si="0">E4*G4</f>
        <v>90</v>
      </c>
      <c r="G4" s="23">
        <v>1</v>
      </c>
      <c r="H4" s="26">
        <v>25</v>
      </c>
      <c r="I4" s="27">
        <f t="shared" ref="I4:I81" si="1">H4*G4</f>
        <v>25</v>
      </c>
      <c r="J4" s="27">
        <v>4.8</v>
      </c>
      <c r="K4" s="28">
        <f t="shared" ref="K4:K81" si="2">I4-F4</f>
        <v>-65</v>
      </c>
      <c r="L4" s="29">
        <f>K4</f>
        <v>-65</v>
      </c>
      <c r="M4" s="58" t="s">
        <v>812</v>
      </c>
      <c r="N4" s="73" t="s">
        <v>813</v>
      </c>
    </row>
    <row r="5" spans="1:14" ht="15" customHeight="1" x14ac:dyDescent="0.25">
      <c r="A5" s="22">
        <v>41821</v>
      </c>
      <c r="B5" s="23" t="s">
        <v>798</v>
      </c>
      <c r="C5" s="31" t="s">
        <v>173</v>
      </c>
      <c r="D5" s="23" t="s">
        <v>82</v>
      </c>
      <c r="E5" s="24">
        <v>30</v>
      </c>
      <c r="F5" s="24">
        <f t="shared" si="0"/>
        <v>90</v>
      </c>
      <c r="G5" s="23">
        <v>3</v>
      </c>
      <c r="H5" s="30">
        <v>25</v>
      </c>
      <c r="I5" s="27">
        <f t="shared" si="1"/>
        <v>75</v>
      </c>
      <c r="J5" s="27">
        <v>4.8</v>
      </c>
      <c r="K5" s="28">
        <f t="shared" si="2"/>
        <v>-15</v>
      </c>
      <c r="L5" s="29">
        <f t="shared" ref="L5:L53" si="3">L4+K5</f>
        <v>-80</v>
      </c>
      <c r="M5" s="58" t="s">
        <v>814</v>
      </c>
      <c r="N5" s="73" t="s">
        <v>815</v>
      </c>
    </row>
    <row r="6" spans="1:14" ht="15" customHeight="1" x14ac:dyDescent="0.25">
      <c r="A6" s="22">
        <v>41821</v>
      </c>
      <c r="B6" s="23" t="s">
        <v>58</v>
      </c>
      <c r="C6" s="31" t="s">
        <v>183</v>
      </c>
      <c r="D6" s="23" t="s">
        <v>15</v>
      </c>
      <c r="E6" s="24">
        <v>35.799999999999997</v>
      </c>
      <c r="F6" s="24">
        <f t="shared" si="0"/>
        <v>35.799999999999997</v>
      </c>
      <c r="G6" s="23">
        <v>1</v>
      </c>
      <c r="H6" s="30">
        <v>39.9</v>
      </c>
      <c r="I6" s="27">
        <f t="shared" si="1"/>
        <v>39.9</v>
      </c>
      <c r="J6" s="27">
        <v>7.5</v>
      </c>
      <c r="K6" s="28">
        <f t="shared" si="2"/>
        <v>4.1000000000000014</v>
      </c>
      <c r="L6" s="29">
        <f t="shared" si="3"/>
        <v>-75.900000000000006</v>
      </c>
      <c r="M6" s="58" t="s">
        <v>816</v>
      </c>
      <c r="N6" s="73"/>
    </row>
    <row r="7" spans="1:14" ht="16.5" customHeight="1" x14ac:dyDescent="0.25">
      <c r="A7" s="22">
        <v>41822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28.6</v>
      </c>
      <c r="G7" s="23">
        <v>2</v>
      </c>
      <c r="H7" s="30">
        <v>35</v>
      </c>
      <c r="I7" s="27">
        <f t="shared" si="1"/>
        <v>70</v>
      </c>
      <c r="J7" s="27">
        <v>15</v>
      </c>
      <c r="K7" s="28">
        <f t="shared" si="2"/>
        <v>41.4</v>
      </c>
      <c r="L7" s="29">
        <f t="shared" si="3"/>
        <v>-34.500000000000007</v>
      </c>
      <c r="M7" s="58" t="s">
        <v>817</v>
      </c>
      <c r="N7" s="73"/>
    </row>
    <row r="8" spans="1:14" ht="15" customHeight="1" x14ac:dyDescent="0.25">
      <c r="A8" s="22">
        <v>41822</v>
      </c>
      <c r="B8" s="23" t="s">
        <v>366</v>
      </c>
      <c r="C8" s="31" t="s">
        <v>175</v>
      </c>
      <c r="D8" s="23" t="s">
        <v>12</v>
      </c>
      <c r="E8" s="24">
        <v>11.2</v>
      </c>
      <c r="F8" s="24">
        <f t="shared" si="0"/>
        <v>22.4</v>
      </c>
      <c r="G8" s="23">
        <v>2</v>
      </c>
      <c r="H8" s="30">
        <v>16</v>
      </c>
      <c r="I8" s="27">
        <f t="shared" si="1"/>
        <v>32</v>
      </c>
      <c r="J8" s="27">
        <v>15</v>
      </c>
      <c r="K8" s="28">
        <f t="shared" si="2"/>
        <v>9.6000000000000014</v>
      </c>
      <c r="L8" s="29">
        <f t="shared" si="3"/>
        <v>-24.900000000000006</v>
      </c>
      <c r="M8" s="58" t="s">
        <v>817</v>
      </c>
      <c r="N8" s="73"/>
    </row>
    <row r="9" spans="1:14" ht="15" customHeight="1" x14ac:dyDescent="0.25">
      <c r="A9" s="22">
        <v>41822</v>
      </c>
      <c r="B9" s="25" t="s">
        <v>29</v>
      </c>
      <c r="C9" s="31" t="s">
        <v>176</v>
      </c>
      <c r="D9" s="23" t="s">
        <v>16</v>
      </c>
      <c r="E9" s="24">
        <v>28</v>
      </c>
      <c r="F9" s="24">
        <f t="shared" si="0"/>
        <v>56</v>
      </c>
      <c r="G9" s="23">
        <v>2</v>
      </c>
      <c r="H9" s="30">
        <v>30</v>
      </c>
      <c r="I9" s="27">
        <f t="shared" si="1"/>
        <v>60</v>
      </c>
      <c r="J9" s="27">
        <v>6</v>
      </c>
      <c r="K9" s="28">
        <f t="shared" si="2"/>
        <v>4</v>
      </c>
      <c r="L9" s="29">
        <f t="shared" si="3"/>
        <v>-20.900000000000006</v>
      </c>
      <c r="M9" s="58" t="s">
        <v>818</v>
      </c>
      <c r="N9" s="73"/>
    </row>
    <row r="10" spans="1:14" ht="15" customHeight="1" x14ac:dyDescent="0.25">
      <c r="A10" s="22">
        <v>41822</v>
      </c>
      <c r="B10" s="25" t="s">
        <v>63</v>
      </c>
      <c r="C10" s="31" t="s">
        <v>174</v>
      </c>
      <c r="D10" s="23" t="s">
        <v>13</v>
      </c>
      <c r="E10" s="24">
        <v>3.6</v>
      </c>
      <c r="F10" s="24">
        <f t="shared" si="0"/>
        <v>3.6</v>
      </c>
      <c r="G10" s="23">
        <v>1</v>
      </c>
      <c r="H10" s="30">
        <v>10</v>
      </c>
      <c r="I10" s="27">
        <f t="shared" si="1"/>
        <v>10</v>
      </c>
      <c r="J10" s="27">
        <v>6</v>
      </c>
      <c r="K10" s="28">
        <f t="shared" si="2"/>
        <v>6.4</v>
      </c>
      <c r="L10" s="29">
        <f t="shared" si="3"/>
        <v>-14.500000000000005</v>
      </c>
      <c r="M10" s="58" t="s">
        <v>819</v>
      </c>
      <c r="N10" s="73"/>
    </row>
    <row r="11" spans="1:14" ht="15" customHeight="1" x14ac:dyDescent="0.25">
      <c r="A11" s="22">
        <v>41825</v>
      </c>
      <c r="B11" s="25" t="s">
        <v>58</v>
      </c>
      <c r="C11" s="31" t="s">
        <v>183</v>
      </c>
      <c r="D11" s="23" t="s">
        <v>15</v>
      </c>
      <c r="E11" s="24">
        <v>35.799999999999997</v>
      </c>
      <c r="F11" s="24">
        <f t="shared" si="0"/>
        <v>35.799999999999997</v>
      </c>
      <c r="G11" s="23">
        <v>1</v>
      </c>
      <c r="H11" s="30">
        <v>39.9</v>
      </c>
      <c r="I11" s="27">
        <f t="shared" si="1"/>
        <v>39.9</v>
      </c>
      <c r="J11" s="27">
        <v>6</v>
      </c>
      <c r="K11" s="28">
        <f t="shared" si="2"/>
        <v>4.1000000000000014</v>
      </c>
      <c r="L11" s="29">
        <f t="shared" si="3"/>
        <v>-10.400000000000004</v>
      </c>
      <c r="M11" s="58" t="s">
        <v>820</v>
      </c>
      <c r="N11" s="73"/>
    </row>
    <row r="12" spans="1:14" ht="15" customHeight="1" x14ac:dyDescent="0.25">
      <c r="A12" s="22">
        <v>41825</v>
      </c>
      <c r="B12" s="25" t="s">
        <v>38</v>
      </c>
      <c r="C12" s="31" t="s">
        <v>178</v>
      </c>
      <c r="D12" s="23" t="s">
        <v>13</v>
      </c>
      <c r="E12" s="24">
        <v>4.7</v>
      </c>
      <c r="F12" s="24">
        <f t="shared" si="0"/>
        <v>4.7</v>
      </c>
      <c r="G12" s="23">
        <v>1</v>
      </c>
      <c r="H12" s="30">
        <v>12</v>
      </c>
      <c r="I12" s="27">
        <f t="shared" si="1"/>
        <v>12</v>
      </c>
      <c r="J12" s="27">
        <v>3</v>
      </c>
      <c r="K12" s="28">
        <f t="shared" si="2"/>
        <v>7.3</v>
      </c>
      <c r="L12" s="29">
        <f t="shared" si="3"/>
        <v>-3.1000000000000041</v>
      </c>
      <c r="M12" s="58" t="s">
        <v>821</v>
      </c>
      <c r="N12" s="73"/>
    </row>
    <row r="13" spans="1:14" ht="15" customHeight="1" x14ac:dyDescent="0.25">
      <c r="A13" s="22">
        <v>41826</v>
      </c>
      <c r="B13" s="25" t="s">
        <v>58</v>
      </c>
      <c r="C13" s="31" t="s">
        <v>183</v>
      </c>
      <c r="D13" s="23" t="s">
        <v>15</v>
      </c>
      <c r="E13" s="24">
        <v>35.799999999999997</v>
      </c>
      <c r="F13" s="24">
        <f t="shared" si="0"/>
        <v>35.799999999999997</v>
      </c>
      <c r="G13" s="23">
        <v>1</v>
      </c>
      <c r="H13" s="30">
        <v>39.9</v>
      </c>
      <c r="I13" s="27">
        <f t="shared" si="1"/>
        <v>39.9</v>
      </c>
      <c r="J13" s="27">
        <v>15</v>
      </c>
      <c r="K13" s="28">
        <f t="shared" si="2"/>
        <v>4.1000000000000014</v>
      </c>
      <c r="L13" s="29">
        <f t="shared" si="3"/>
        <v>0.99999999999999734</v>
      </c>
      <c r="M13" s="58" t="s">
        <v>822</v>
      </c>
      <c r="N13" s="73"/>
    </row>
    <row r="14" spans="1:14" ht="15" customHeight="1" x14ac:dyDescent="0.25">
      <c r="A14" s="22">
        <v>41826</v>
      </c>
      <c r="B14" s="25" t="s">
        <v>799</v>
      </c>
      <c r="C14" s="31" t="s">
        <v>181</v>
      </c>
      <c r="D14" s="23" t="s">
        <v>17</v>
      </c>
      <c r="E14" s="24">
        <v>20</v>
      </c>
      <c r="F14" s="24">
        <f t="shared" si="0"/>
        <v>20</v>
      </c>
      <c r="G14" s="23">
        <v>1</v>
      </c>
      <c r="H14" s="30">
        <v>25</v>
      </c>
      <c r="I14" s="27">
        <f t="shared" si="1"/>
        <v>25</v>
      </c>
      <c r="J14" s="27">
        <v>10</v>
      </c>
      <c r="K14" s="28">
        <f t="shared" si="2"/>
        <v>5</v>
      </c>
      <c r="L14" s="29">
        <f t="shared" si="3"/>
        <v>5.9999999999999973</v>
      </c>
      <c r="M14" s="58" t="s">
        <v>822</v>
      </c>
      <c r="N14" s="73"/>
    </row>
    <row r="15" spans="1:14" ht="15" customHeight="1" x14ac:dyDescent="0.25">
      <c r="A15" s="22">
        <v>41826</v>
      </c>
      <c r="B15" s="25" t="s">
        <v>234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17.999999999999996</v>
      </c>
      <c r="M15" s="58" t="s">
        <v>823</v>
      </c>
      <c r="N15" s="73"/>
    </row>
    <row r="16" spans="1:14" ht="15" customHeight="1" x14ac:dyDescent="0.25">
      <c r="A16" s="22">
        <v>41826</v>
      </c>
      <c r="B16" s="25" t="s">
        <v>707</v>
      </c>
      <c r="C16" s="31" t="s">
        <v>183</v>
      </c>
      <c r="D16" s="23" t="s">
        <v>851</v>
      </c>
      <c r="E16" s="24">
        <v>24</v>
      </c>
      <c r="F16" s="24">
        <f t="shared" si="0"/>
        <v>24</v>
      </c>
      <c r="G16" s="23">
        <v>1</v>
      </c>
      <c r="H16" s="30">
        <v>30</v>
      </c>
      <c r="I16" s="27">
        <f t="shared" si="1"/>
        <v>30</v>
      </c>
      <c r="J16" s="27">
        <v>15</v>
      </c>
      <c r="K16" s="28">
        <f t="shared" si="2"/>
        <v>6</v>
      </c>
      <c r="L16" s="29">
        <f t="shared" si="3"/>
        <v>23.999999999999996</v>
      </c>
      <c r="M16" s="58" t="s">
        <v>824</v>
      </c>
      <c r="N16" s="73"/>
    </row>
    <row r="17" spans="1:14" ht="15" customHeight="1" x14ac:dyDescent="0.25">
      <c r="A17" s="22">
        <v>41827</v>
      </c>
      <c r="B17" s="25" t="s">
        <v>234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36</v>
      </c>
      <c r="M17" s="58" t="s">
        <v>825</v>
      </c>
      <c r="N17" s="73"/>
    </row>
    <row r="18" spans="1:14" ht="15" customHeight="1" x14ac:dyDescent="0.25">
      <c r="A18" s="22">
        <v>41827</v>
      </c>
      <c r="B18" s="25" t="s">
        <v>799</v>
      </c>
      <c r="C18" s="31" t="s">
        <v>181</v>
      </c>
      <c r="D18" s="23" t="s">
        <v>17</v>
      </c>
      <c r="E18" s="24">
        <v>20</v>
      </c>
      <c r="F18" s="24">
        <f t="shared" si="0"/>
        <v>20</v>
      </c>
      <c r="G18" s="23">
        <v>1</v>
      </c>
      <c r="H18" s="30">
        <v>25</v>
      </c>
      <c r="I18" s="27">
        <f t="shared" si="1"/>
        <v>25</v>
      </c>
      <c r="J18" s="27">
        <v>0.69</v>
      </c>
      <c r="K18" s="28">
        <f t="shared" si="2"/>
        <v>5</v>
      </c>
      <c r="L18" s="29">
        <f t="shared" si="3"/>
        <v>41</v>
      </c>
      <c r="M18" s="58" t="s">
        <v>826</v>
      </c>
      <c r="N18" s="73"/>
    </row>
    <row r="19" spans="1:14" ht="15" customHeight="1" x14ac:dyDescent="0.25">
      <c r="A19" s="22">
        <v>41827</v>
      </c>
      <c r="B19" s="25" t="s">
        <v>58</v>
      </c>
      <c r="C19" s="31" t="s">
        <v>183</v>
      </c>
      <c r="D19" s="23" t="s">
        <v>15</v>
      </c>
      <c r="E19" s="24">
        <v>35.799999999999997</v>
      </c>
      <c r="F19" s="24">
        <f t="shared" si="0"/>
        <v>35.799999999999997</v>
      </c>
      <c r="G19" s="23">
        <v>1</v>
      </c>
      <c r="H19" s="30">
        <v>39.9</v>
      </c>
      <c r="I19" s="27">
        <f t="shared" si="1"/>
        <v>39.9</v>
      </c>
      <c r="J19" s="27">
        <v>4.8</v>
      </c>
      <c r="K19" s="28">
        <f t="shared" si="2"/>
        <v>4.1000000000000014</v>
      </c>
      <c r="L19" s="29">
        <f t="shared" si="3"/>
        <v>45.1</v>
      </c>
      <c r="M19" s="58" t="s">
        <v>826</v>
      </c>
      <c r="N19" s="73"/>
    </row>
    <row r="20" spans="1:14" ht="15" customHeight="1" x14ac:dyDescent="0.25">
      <c r="A20" s="22">
        <v>41827</v>
      </c>
      <c r="B20" s="25" t="s">
        <v>237</v>
      </c>
      <c r="C20" s="31" t="s">
        <v>187</v>
      </c>
      <c r="D20" s="23" t="s">
        <v>13</v>
      </c>
      <c r="E20" s="24">
        <v>2.5</v>
      </c>
      <c r="F20" s="24">
        <f t="shared" si="0"/>
        <v>2.5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7.5</v>
      </c>
      <c r="L20" s="29">
        <f t="shared" si="3"/>
        <v>52.6</v>
      </c>
      <c r="M20" s="58" t="s">
        <v>826</v>
      </c>
      <c r="N20" s="73"/>
    </row>
    <row r="21" spans="1:14" ht="15" customHeight="1" x14ac:dyDescent="0.25">
      <c r="A21" s="22">
        <v>41828</v>
      </c>
      <c r="B21" s="25" t="s">
        <v>800</v>
      </c>
      <c r="C21" s="31" t="s">
        <v>173</v>
      </c>
      <c r="D21" s="23" t="s">
        <v>82</v>
      </c>
      <c r="E21" s="24">
        <v>22.5</v>
      </c>
      <c r="F21" s="24">
        <f t="shared" si="0"/>
        <v>67.5</v>
      </c>
      <c r="G21" s="23">
        <v>3</v>
      </c>
      <c r="H21" s="30">
        <v>25</v>
      </c>
      <c r="I21" s="27">
        <f t="shared" si="1"/>
        <v>75</v>
      </c>
      <c r="J21" s="27">
        <v>10</v>
      </c>
      <c r="K21" s="28">
        <f t="shared" si="2"/>
        <v>7.5</v>
      </c>
      <c r="L21" s="29">
        <f t="shared" si="3"/>
        <v>60.1</v>
      </c>
      <c r="M21" s="58" t="s">
        <v>827</v>
      </c>
      <c r="N21" s="73"/>
    </row>
    <row r="22" spans="1:14" ht="15" customHeight="1" x14ac:dyDescent="0.25">
      <c r="A22" s="22">
        <v>41828</v>
      </c>
      <c r="B22" s="25" t="s">
        <v>800</v>
      </c>
      <c r="C22" s="31" t="s">
        <v>173</v>
      </c>
      <c r="D22" s="23" t="s">
        <v>82</v>
      </c>
      <c r="E22" s="24">
        <v>22.5</v>
      </c>
      <c r="F22" s="24">
        <f t="shared" si="0"/>
        <v>22.5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2.5</v>
      </c>
      <c r="L22" s="29">
        <f t="shared" si="3"/>
        <v>62.6</v>
      </c>
      <c r="M22" s="58" t="s">
        <v>828</v>
      </c>
      <c r="N22" s="73"/>
    </row>
    <row r="23" spans="1:14" ht="15" customHeight="1" x14ac:dyDescent="0.25">
      <c r="A23" s="22">
        <v>41828</v>
      </c>
      <c r="B23" s="25" t="s">
        <v>27</v>
      </c>
      <c r="C23" s="31" t="s">
        <v>174</v>
      </c>
      <c r="D23" s="23" t="s">
        <v>13</v>
      </c>
      <c r="E23" s="24">
        <v>14.3</v>
      </c>
      <c r="F23" s="24">
        <f t="shared" si="0"/>
        <v>14.3</v>
      </c>
      <c r="G23" s="23">
        <v>1</v>
      </c>
      <c r="H23" s="30">
        <v>35</v>
      </c>
      <c r="I23" s="27">
        <f t="shared" si="1"/>
        <v>35</v>
      </c>
      <c r="J23" s="27">
        <v>6</v>
      </c>
      <c r="K23" s="28">
        <f t="shared" si="2"/>
        <v>20.7</v>
      </c>
      <c r="L23" s="29">
        <f t="shared" si="3"/>
        <v>83.3</v>
      </c>
      <c r="M23" s="58" t="s">
        <v>829</v>
      </c>
      <c r="N23" s="73"/>
    </row>
    <row r="24" spans="1:14" ht="15" customHeight="1" x14ac:dyDescent="0.25">
      <c r="A24" s="22">
        <v>41828</v>
      </c>
      <c r="B24" s="25" t="s">
        <v>801</v>
      </c>
      <c r="C24" s="31" t="s">
        <v>173</v>
      </c>
      <c r="D24" s="23" t="s">
        <v>82</v>
      </c>
      <c r="E24" s="24">
        <v>45</v>
      </c>
      <c r="F24" s="24">
        <f t="shared" si="0"/>
        <v>90</v>
      </c>
      <c r="G24" s="23">
        <v>2</v>
      </c>
      <c r="H24" s="30">
        <v>25</v>
      </c>
      <c r="I24" s="27">
        <f t="shared" si="1"/>
        <v>50</v>
      </c>
      <c r="J24" s="27">
        <v>6</v>
      </c>
      <c r="K24" s="28">
        <f t="shared" si="2"/>
        <v>-40</v>
      </c>
      <c r="L24" s="29">
        <f t="shared" si="3"/>
        <v>43.3</v>
      </c>
      <c r="M24" s="58" t="s">
        <v>830</v>
      </c>
      <c r="N24" s="73"/>
    </row>
    <row r="25" spans="1:14" ht="15" customHeight="1" x14ac:dyDescent="0.25">
      <c r="A25" s="22">
        <v>41828</v>
      </c>
      <c r="B25" s="25" t="s">
        <v>802</v>
      </c>
      <c r="C25" s="31" t="s">
        <v>173</v>
      </c>
      <c r="D25" s="23" t="s">
        <v>87</v>
      </c>
      <c r="E25" s="24">
        <v>90</v>
      </c>
      <c r="F25" s="24">
        <f t="shared" si="0"/>
        <v>90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-65</v>
      </c>
      <c r="L25" s="29">
        <f t="shared" si="3"/>
        <v>-21.700000000000003</v>
      </c>
      <c r="M25" s="58" t="s">
        <v>831</v>
      </c>
      <c r="N25" s="73"/>
    </row>
    <row r="26" spans="1:14" ht="15" customHeight="1" x14ac:dyDescent="0.25">
      <c r="A26" s="22">
        <v>41829</v>
      </c>
      <c r="B26" s="25" t="s">
        <v>44</v>
      </c>
      <c r="C26" s="31" t="s">
        <v>183</v>
      </c>
      <c r="D26" s="23" t="s">
        <v>851</v>
      </c>
      <c r="E26" s="24">
        <v>24</v>
      </c>
      <c r="F26" s="24">
        <f t="shared" si="0"/>
        <v>24</v>
      </c>
      <c r="G26" s="23">
        <v>1</v>
      </c>
      <c r="H26" s="30">
        <v>30</v>
      </c>
      <c r="I26" s="27">
        <f t="shared" si="1"/>
        <v>30</v>
      </c>
      <c r="J26" s="27">
        <v>15</v>
      </c>
      <c r="K26" s="28">
        <f t="shared" si="2"/>
        <v>6</v>
      </c>
      <c r="L26" s="29">
        <f t="shared" si="3"/>
        <v>-15.700000000000003</v>
      </c>
      <c r="M26" s="58" t="s">
        <v>832</v>
      </c>
      <c r="N26" s="73"/>
    </row>
    <row r="27" spans="1:14" ht="15" customHeight="1" x14ac:dyDescent="0.25">
      <c r="A27" s="22">
        <v>41830</v>
      </c>
      <c r="B27" s="25" t="s">
        <v>27</v>
      </c>
      <c r="C27" s="31" t="s">
        <v>174</v>
      </c>
      <c r="D27" s="23" t="s">
        <v>13</v>
      </c>
      <c r="E27" s="24">
        <v>14.3</v>
      </c>
      <c r="F27" s="24">
        <f t="shared" si="0"/>
        <v>14.3</v>
      </c>
      <c r="G27" s="23">
        <v>1</v>
      </c>
      <c r="H27" s="30">
        <v>35</v>
      </c>
      <c r="I27" s="27">
        <f t="shared" si="1"/>
        <v>35</v>
      </c>
      <c r="J27" s="27">
        <v>10</v>
      </c>
      <c r="K27" s="28">
        <f t="shared" si="2"/>
        <v>20.7</v>
      </c>
      <c r="L27" s="29">
        <f t="shared" si="3"/>
        <v>4.9999999999999964</v>
      </c>
      <c r="M27" s="58" t="s">
        <v>833</v>
      </c>
      <c r="N27" s="73"/>
    </row>
    <row r="28" spans="1:14" ht="15" customHeight="1" x14ac:dyDescent="0.25">
      <c r="A28" s="22">
        <v>41830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8.7199999999999953</v>
      </c>
      <c r="M28" s="58" t="s">
        <v>834</v>
      </c>
      <c r="N28" s="73"/>
    </row>
    <row r="29" spans="1:14" ht="15" customHeight="1" x14ac:dyDescent="0.25">
      <c r="A29" s="22">
        <v>41830</v>
      </c>
      <c r="B29" s="25" t="s">
        <v>803</v>
      </c>
      <c r="C29" s="31" t="s">
        <v>175</v>
      </c>
      <c r="D29" s="23" t="s">
        <v>851</v>
      </c>
      <c r="E29" s="24">
        <v>12</v>
      </c>
      <c r="F29" s="24">
        <f t="shared" si="0"/>
        <v>12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3</v>
      </c>
      <c r="L29" s="29">
        <f t="shared" si="3"/>
        <v>11.719999999999995</v>
      </c>
      <c r="M29" s="58" t="s">
        <v>835</v>
      </c>
      <c r="N29" s="73"/>
    </row>
    <row r="30" spans="1:14" ht="15" customHeight="1" x14ac:dyDescent="0.25">
      <c r="A30" s="22">
        <v>41830</v>
      </c>
      <c r="B30" s="25" t="s">
        <v>804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14.719999999999995</v>
      </c>
      <c r="M30" s="58" t="s">
        <v>835</v>
      </c>
      <c r="N30" s="73"/>
    </row>
    <row r="31" spans="1:14" ht="15" customHeight="1" x14ac:dyDescent="0.25">
      <c r="A31" s="22">
        <v>41830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21.119999999999997</v>
      </c>
      <c r="M31" s="58" t="s">
        <v>836</v>
      </c>
      <c r="N31" s="73"/>
    </row>
    <row r="32" spans="1:14" ht="15" customHeight="1" x14ac:dyDescent="0.25">
      <c r="A32" s="22">
        <v>41830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27.519999999999996</v>
      </c>
      <c r="M32" s="58" t="s">
        <v>837</v>
      </c>
      <c r="N32" s="73"/>
    </row>
    <row r="33" spans="1:14" ht="15" customHeight="1" x14ac:dyDescent="0.25">
      <c r="A33" s="22">
        <v>41831</v>
      </c>
      <c r="B33" s="25" t="s">
        <v>27</v>
      </c>
      <c r="C33" s="31" t="s">
        <v>174</v>
      </c>
      <c r="D33" s="23" t="s">
        <v>13</v>
      </c>
      <c r="E33" s="24">
        <v>14.3</v>
      </c>
      <c r="F33" s="24">
        <f t="shared" si="0"/>
        <v>14.3</v>
      </c>
      <c r="G33" s="23">
        <v>1</v>
      </c>
      <c r="H33" s="30">
        <v>35</v>
      </c>
      <c r="I33" s="27">
        <f t="shared" si="1"/>
        <v>35</v>
      </c>
      <c r="J33" s="27">
        <v>15</v>
      </c>
      <c r="K33" s="28">
        <f t="shared" si="2"/>
        <v>20.7</v>
      </c>
      <c r="L33" s="29">
        <f t="shared" si="3"/>
        <v>48.22</v>
      </c>
      <c r="M33" s="58" t="s">
        <v>838</v>
      </c>
      <c r="N33" s="73"/>
    </row>
    <row r="34" spans="1:14" ht="15" customHeight="1" x14ac:dyDescent="0.25">
      <c r="A34" s="22">
        <v>41831</v>
      </c>
      <c r="B34" s="25" t="s">
        <v>805</v>
      </c>
      <c r="C34" s="31" t="s">
        <v>771</v>
      </c>
      <c r="D34" s="78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50.22</v>
      </c>
      <c r="M34" s="58" t="s">
        <v>839</v>
      </c>
      <c r="N34" s="73"/>
    </row>
    <row r="35" spans="1:14" ht="15" customHeight="1" x14ac:dyDescent="0.25">
      <c r="A35" s="22">
        <v>41836</v>
      </c>
      <c r="B35" s="25" t="s">
        <v>77</v>
      </c>
      <c r="C35" s="31" t="s">
        <v>850</v>
      </c>
      <c r="D35" s="23" t="s">
        <v>12</v>
      </c>
      <c r="E35" s="24">
        <v>15.4</v>
      </c>
      <c r="F35" s="24">
        <f t="shared" si="0"/>
        <v>15.4</v>
      </c>
      <c r="G35" s="23">
        <v>1</v>
      </c>
      <c r="H35" s="30">
        <v>22</v>
      </c>
      <c r="I35" s="27">
        <f t="shared" si="1"/>
        <v>22</v>
      </c>
      <c r="J35" s="27">
        <v>6</v>
      </c>
      <c r="K35" s="28">
        <f t="shared" si="2"/>
        <v>6.6</v>
      </c>
      <c r="L35" s="29">
        <f t="shared" si="3"/>
        <v>56.82</v>
      </c>
      <c r="M35" s="58" t="s">
        <v>840</v>
      </c>
      <c r="N35" s="73"/>
    </row>
    <row r="36" spans="1:14" ht="15" customHeight="1" x14ac:dyDescent="0.25">
      <c r="A36" s="22">
        <v>41836</v>
      </c>
      <c r="B36" s="25" t="s">
        <v>806</v>
      </c>
      <c r="C36" s="31" t="s">
        <v>321</v>
      </c>
      <c r="D36" s="23" t="s">
        <v>86</v>
      </c>
      <c r="E36" s="24">
        <v>65</v>
      </c>
      <c r="F36" s="24">
        <f t="shared" si="0"/>
        <v>65</v>
      </c>
      <c r="G36" s="23">
        <v>1</v>
      </c>
      <c r="H36" s="30">
        <v>99</v>
      </c>
      <c r="I36" s="27">
        <f t="shared" si="1"/>
        <v>99</v>
      </c>
      <c r="J36" s="27">
        <v>6</v>
      </c>
      <c r="K36" s="28">
        <f t="shared" si="2"/>
        <v>34</v>
      </c>
      <c r="L36" s="29">
        <f t="shared" si="3"/>
        <v>90.82</v>
      </c>
      <c r="M36" s="58" t="s">
        <v>840</v>
      </c>
      <c r="N36" s="73"/>
    </row>
    <row r="37" spans="1:14" ht="15" customHeight="1" x14ac:dyDescent="0.25">
      <c r="A37" s="22">
        <v>41836</v>
      </c>
      <c r="B37" s="25" t="s">
        <v>38</v>
      </c>
      <c r="C37" s="31" t="s">
        <v>178</v>
      </c>
      <c r="D37" s="23" t="s">
        <v>13</v>
      </c>
      <c r="E37" s="24">
        <v>4.7</v>
      </c>
      <c r="F37" s="24">
        <f t="shared" si="0"/>
        <v>4.7</v>
      </c>
      <c r="G37" s="23">
        <v>1</v>
      </c>
      <c r="H37" s="30">
        <v>12</v>
      </c>
      <c r="I37" s="27">
        <f t="shared" si="1"/>
        <v>12</v>
      </c>
      <c r="J37" s="27">
        <v>3</v>
      </c>
      <c r="K37" s="28">
        <f t="shared" si="2"/>
        <v>7.3</v>
      </c>
      <c r="L37" s="29">
        <f t="shared" si="3"/>
        <v>98.11999999999999</v>
      </c>
      <c r="M37" s="58" t="s">
        <v>840</v>
      </c>
      <c r="N37" s="73"/>
    </row>
    <row r="38" spans="1:14" ht="15" customHeight="1" x14ac:dyDescent="0.25">
      <c r="A38" s="22">
        <v>41836</v>
      </c>
      <c r="B38" s="25" t="s">
        <v>799</v>
      </c>
      <c r="C38" s="31" t="s">
        <v>181</v>
      </c>
      <c r="D38" s="23" t="s">
        <v>17</v>
      </c>
      <c r="E38" s="24">
        <v>20</v>
      </c>
      <c r="F38" s="24">
        <f t="shared" si="0"/>
        <v>20</v>
      </c>
      <c r="G38" s="23">
        <v>1</v>
      </c>
      <c r="H38" s="30">
        <v>25</v>
      </c>
      <c r="I38" s="27">
        <v>25</v>
      </c>
      <c r="J38" s="27">
        <v>15</v>
      </c>
      <c r="K38" s="28">
        <f t="shared" si="2"/>
        <v>5</v>
      </c>
      <c r="L38" s="29">
        <f t="shared" si="3"/>
        <v>103.11999999999999</v>
      </c>
      <c r="M38" s="58" t="s">
        <v>840</v>
      </c>
      <c r="N38" s="73"/>
    </row>
    <row r="39" spans="1:14" ht="15" customHeight="1" x14ac:dyDescent="0.25">
      <c r="A39" s="22">
        <v>41836</v>
      </c>
      <c r="B39" s="25" t="s">
        <v>227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106.11999999999999</v>
      </c>
      <c r="M39" s="58" t="s">
        <v>841</v>
      </c>
      <c r="N39" s="73"/>
    </row>
    <row r="40" spans="1:14" ht="15" customHeight="1" x14ac:dyDescent="0.25">
      <c r="A40" s="22">
        <v>41836</v>
      </c>
      <c r="B40" s="25" t="s">
        <v>807</v>
      </c>
      <c r="C40" s="31" t="s">
        <v>174</v>
      </c>
      <c r="D40" s="23" t="s">
        <v>13</v>
      </c>
      <c r="E40" s="24">
        <v>3.6</v>
      </c>
      <c r="F40" s="24">
        <f t="shared" si="0"/>
        <v>3.6</v>
      </c>
      <c r="G40" s="23">
        <v>1</v>
      </c>
      <c r="H40" s="30">
        <v>10</v>
      </c>
      <c r="I40" s="27">
        <f t="shared" si="1"/>
        <v>10</v>
      </c>
      <c r="J40" s="27">
        <v>3</v>
      </c>
      <c r="K40" s="28">
        <f t="shared" si="2"/>
        <v>6.4</v>
      </c>
      <c r="L40" s="29">
        <f t="shared" si="3"/>
        <v>112.52</v>
      </c>
      <c r="M40" s="58" t="s">
        <v>842</v>
      </c>
      <c r="N40" s="73"/>
    </row>
    <row r="41" spans="1:14" ht="15" customHeight="1" x14ac:dyDescent="0.25">
      <c r="A41" s="22">
        <v>41837</v>
      </c>
      <c r="B41" s="25" t="s">
        <v>30</v>
      </c>
      <c r="C41" s="31" t="s">
        <v>177</v>
      </c>
      <c r="D41" s="23" t="s">
        <v>13</v>
      </c>
      <c r="E41" s="24">
        <v>4.5999999999999996</v>
      </c>
      <c r="F41" s="24">
        <f t="shared" si="0"/>
        <v>4.5999999999999996</v>
      </c>
      <c r="G41" s="23">
        <v>1</v>
      </c>
      <c r="H41" s="30">
        <v>20</v>
      </c>
      <c r="I41" s="27">
        <f t="shared" si="1"/>
        <v>20</v>
      </c>
      <c r="J41" s="27">
        <v>15</v>
      </c>
      <c r="K41" s="28">
        <f t="shared" si="2"/>
        <v>15.4</v>
      </c>
      <c r="L41" s="29">
        <f t="shared" si="3"/>
        <v>127.92</v>
      </c>
      <c r="M41" s="58" t="s">
        <v>843</v>
      </c>
      <c r="N41" s="73"/>
    </row>
    <row r="42" spans="1:14" ht="15" customHeight="1" x14ac:dyDescent="0.25">
      <c r="A42" s="22">
        <v>41837</v>
      </c>
      <c r="B42" s="25" t="s">
        <v>59</v>
      </c>
      <c r="C42" s="31" t="s">
        <v>175</v>
      </c>
      <c r="D42" s="23" t="s">
        <v>12</v>
      </c>
      <c r="E42" s="24">
        <v>7</v>
      </c>
      <c r="F42" s="24">
        <f t="shared" si="0"/>
        <v>21</v>
      </c>
      <c r="G42" s="23">
        <v>3</v>
      </c>
      <c r="H42" s="30">
        <v>10</v>
      </c>
      <c r="I42" s="27">
        <f t="shared" si="1"/>
        <v>30</v>
      </c>
      <c r="J42" s="27">
        <v>6</v>
      </c>
      <c r="K42" s="28">
        <f t="shared" si="2"/>
        <v>9</v>
      </c>
      <c r="L42" s="29">
        <f t="shared" si="3"/>
        <v>136.92000000000002</v>
      </c>
      <c r="M42" s="58" t="s">
        <v>843</v>
      </c>
      <c r="N42" s="73"/>
    </row>
    <row r="43" spans="1:14" x14ac:dyDescent="0.25">
      <c r="A43" s="22">
        <v>41837</v>
      </c>
      <c r="B43" s="25" t="s">
        <v>808</v>
      </c>
      <c r="C43" s="31" t="s">
        <v>173</v>
      </c>
      <c r="D43" s="23" t="s">
        <v>83</v>
      </c>
      <c r="E43" s="24">
        <v>30</v>
      </c>
      <c r="F43" s="24">
        <f t="shared" si="0"/>
        <v>30</v>
      </c>
      <c r="G43" s="23">
        <v>1</v>
      </c>
      <c r="H43" s="30">
        <v>60</v>
      </c>
      <c r="I43" s="27">
        <f t="shared" si="1"/>
        <v>60</v>
      </c>
      <c r="J43" s="27">
        <v>6</v>
      </c>
      <c r="K43" s="28">
        <f t="shared" si="2"/>
        <v>30</v>
      </c>
      <c r="L43" s="29">
        <f t="shared" si="3"/>
        <v>166.92000000000002</v>
      </c>
      <c r="M43" s="58" t="s">
        <v>844</v>
      </c>
      <c r="N43" s="73"/>
    </row>
    <row r="44" spans="1:14" x14ac:dyDescent="0.25">
      <c r="A44" s="22">
        <v>41837</v>
      </c>
      <c r="B44" s="25" t="s">
        <v>809</v>
      </c>
      <c r="C44" s="31" t="s">
        <v>173</v>
      </c>
      <c r="D44" s="23" t="s">
        <v>83</v>
      </c>
      <c r="E44" s="24">
        <v>50</v>
      </c>
      <c r="F44" s="24">
        <f t="shared" si="0"/>
        <v>50</v>
      </c>
      <c r="G44" s="23">
        <v>1</v>
      </c>
      <c r="H44" s="30">
        <v>70</v>
      </c>
      <c r="I44" s="27">
        <f t="shared" si="1"/>
        <v>70</v>
      </c>
      <c r="J44" s="27">
        <v>10</v>
      </c>
      <c r="K44" s="28">
        <f t="shared" si="2"/>
        <v>20</v>
      </c>
      <c r="L44" s="29">
        <f t="shared" si="3"/>
        <v>186.92000000000002</v>
      </c>
      <c r="M44" s="58" t="s">
        <v>844</v>
      </c>
      <c r="N44" s="73"/>
    </row>
    <row r="45" spans="1:14" ht="15" customHeight="1" x14ac:dyDescent="0.25">
      <c r="A45" s="22">
        <v>41837</v>
      </c>
      <c r="B45" s="25" t="s">
        <v>227</v>
      </c>
      <c r="C45" s="31" t="s">
        <v>175</v>
      </c>
      <c r="D45" s="23" t="s">
        <v>851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4.8</v>
      </c>
      <c r="K45" s="28">
        <f t="shared" si="2"/>
        <v>3</v>
      </c>
      <c r="L45" s="29">
        <f t="shared" si="3"/>
        <v>189.92000000000002</v>
      </c>
      <c r="M45" s="58" t="s">
        <v>845</v>
      </c>
      <c r="N45" s="73"/>
    </row>
    <row r="46" spans="1:14" ht="15" customHeight="1" x14ac:dyDescent="0.25">
      <c r="A46" s="22">
        <v>41838</v>
      </c>
      <c r="B46" s="25" t="s">
        <v>810</v>
      </c>
      <c r="C46" s="31" t="s">
        <v>180</v>
      </c>
      <c r="D46" s="23" t="s">
        <v>13</v>
      </c>
      <c r="E46" s="24">
        <v>1.1499999999999999</v>
      </c>
      <c r="F46" s="24">
        <f t="shared" si="0"/>
        <v>57.499999999999993</v>
      </c>
      <c r="G46" s="23">
        <v>50</v>
      </c>
      <c r="H46" s="30">
        <v>2.5</v>
      </c>
      <c r="I46" s="27">
        <f t="shared" si="1"/>
        <v>125</v>
      </c>
      <c r="J46" s="27">
        <v>6</v>
      </c>
      <c r="K46" s="28">
        <f t="shared" si="2"/>
        <v>67.5</v>
      </c>
      <c r="L46" s="29">
        <f t="shared" si="3"/>
        <v>257.42</v>
      </c>
      <c r="M46" s="58" t="s">
        <v>846</v>
      </c>
      <c r="N46" s="73"/>
    </row>
    <row r="47" spans="1:14" ht="15" customHeight="1" x14ac:dyDescent="0.25">
      <c r="A47" s="22">
        <v>41838</v>
      </c>
      <c r="B47" s="25" t="s">
        <v>807</v>
      </c>
      <c r="C47" s="31" t="s">
        <v>174</v>
      </c>
      <c r="D47" s="23" t="s">
        <v>13</v>
      </c>
      <c r="E47" s="24">
        <v>3.6</v>
      </c>
      <c r="F47" s="24">
        <f t="shared" si="0"/>
        <v>90</v>
      </c>
      <c r="G47" s="23">
        <v>25</v>
      </c>
      <c r="H47" s="30">
        <v>5</v>
      </c>
      <c r="I47" s="27">
        <f t="shared" si="1"/>
        <v>125</v>
      </c>
      <c r="J47" s="27">
        <v>6</v>
      </c>
      <c r="K47" s="28">
        <f t="shared" si="2"/>
        <v>35</v>
      </c>
      <c r="L47" s="29">
        <f t="shared" si="3"/>
        <v>292.42</v>
      </c>
      <c r="M47" s="58" t="s">
        <v>846</v>
      </c>
      <c r="N47" s="73"/>
    </row>
    <row r="48" spans="1:14" ht="15" customHeight="1" x14ac:dyDescent="0.25">
      <c r="A48" s="22">
        <v>41838</v>
      </c>
      <c r="B48" s="25" t="s">
        <v>63</v>
      </c>
      <c r="C48" s="31" t="s">
        <v>174</v>
      </c>
      <c r="D48" s="23" t="s">
        <v>13</v>
      </c>
      <c r="E48" s="24">
        <v>3.6</v>
      </c>
      <c r="F48" s="24">
        <f t="shared" si="0"/>
        <v>90</v>
      </c>
      <c r="G48" s="23">
        <v>25</v>
      </c>
      <c r="H48" s="30">
        <v>5</v>
      </c>
      <c r="I48" s="27">
        <f t="shared" si="1"/>
        <v>125</v>
      </c>
      <c r="J48" s="27">
        <v>3</v>
      </c>
      <c r="K48" s="28">
        <f t="shared" si="2"/>
        <v>35</v>
      </c>
      <c r="L48" s="29">
        <f t="shared" si="3"/>
        <v>327.42</v>
      </c>
      <c r="M48" s="58" t="s">
        <v>846</v>
      </c>
      <c r="N48" s="73"/>
    </row>
    <row r="49" spans="1:14" ht="15" customHeight="1" x14ac:dyDescent="0.25">
      <c r="A49" s="22">
        <v>41838</v>
      </c>
      <c r="B49" s="25" t="s">
        <v>62</v>
      </c>
      <c r="C49" s="31" t="s">
        <v>174</v>
      </c>
      <c r="D49" s="23" t="s">
        <v>13</v>
      </c>
      <c r="E49" s="24">
        <v>3.6</v>
      </c>
      <c r="F49" s="24">
        <f t="shared" si="0"/>
        <v>90</v>
      </c>
      <c r="G49" s="23">
        <v>25</v>
      </c>
      <c r="H49" s="30">
        <v>5</v>
      </c>
      <c r="I49" s="27">
        <f t="shared" si="1"/>
        <v>125</v>
      </c>
      <c r="J49" s="27">
        <v>15</v>
      </c>
      <c r="K49" s="28">
        <f t="shared" si="2"/>
        <v>35</v>
      </c>
      <c r="L49" s="29">
        <f t="shared" si="3"/>
        <v>362.42</v>
      </c>
      <c r="M49" s="58" t="s">
        <v>846</v>
      </c>
      <c r="N49" s="73"/>
    </row>
    <row r="50" spans="1:14" ht="15" customHeight="1" x14ac:dyDescent="0.25">
      <c r="A50" s="22">
        <v>41838</v>
      </c>
      <c r="B50" s="25" t="s">
        <v>34</v>
      </c>
      <c r="C50" s="31" t="s">
        <v>174</v>
      </c>
      <c r="D50" s="23" t="s">
        <v>13</v>
      </c>
      <c r="E50" s="24">
        <v>3.6</v>
      </c>
      <c r="F50" s="24">
        <f t="shared" si="0"/>
        <v>90</v>
      </c>
      <c r="G50" s="23">
        <v>25</v>
      </c>
      <c r="H50" s="30">
        <v>5</v>
      </c>
      <c r="I50" s="27">
        <f t="shared" si="1"/>
        <v>125</v>
      </c>
      <c r="J50" s="27">
        <v>10</v>
      </c>
      <c r="K50" s="28">
        <f t="shared" si="2"/>
        <v>35</v>
      </c>
      <c r="L50" s="29">
        <f t="shared" si="3"/>
        <v>397.42</v>
      </c>
      <c r="M50" s="58" t="s">
        <v>846</v>
      </c>
      <c r="N50" s="73"/>
    </row>
    <row r="51" spans="1:14" ht="15" customHeight="1" x14ac:dyDescent="0.25">
      <c r="A51" s="22">
        <v>41838</v>
      </c>
      <c r="B51" s="25" t="s">
        <v>237</v>
      </c>
      <c r="C51" s="31" t="s">
        <v>187</v>
      </c>
      <c r="D51" s="23" t="s">
        <v>13</v>
      </c>
      <c r="E51" s="24">
        <v>2.5</v>
      </c>
      <c r="F51" s="24">
        <f t="shared" si="0"/>
        <v>2.5</v>
      </c>
      <c r="G51" s="23">
        <v>1</v>
      </c>
      <c r="H51" s="30">
        <v>10</v>
      </c>
      <c r="I51" s="27">
        <f t="shared" si="1"/>
        <v>10</v>
      </c>
      <c r="J51" s="27">
        <v>3</v>
      </c>
      <c r="K51" s="28">
        <f t="shared" si="2"/>
        <v>7.5</v>
      </c>
      <c r="L51" s="29">
        <f t="shared" si="3"/>
        <v>404.92</v>
      </c>
      <c r="M51" s="58" t="s">
        <v>847</v>
      </c>
      <c r="N51" s="73"/>
    </row>
    <row r="52" spans="1:14" ht="15" customHeight="1" x14ac:dyDescent="0.25">
      <c r="A52" s="22">
        <v>41839</v>
      </c>
      <c r="B52" s="25" t="s">
        <v>811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15</v>
      </c>
      <c r="K52" s="28">
        <f t="shared" si="2"/>
        <v>-40</v>
      </c>
      <c r="L52" s="29">
        <f t="shared" si="3"/>
        <v>364.92</v>
      </c>
      <c r="M52" s="58" t="s">
        <v>848</v>
      </c>
      <c r="N52" s="73"/>
    </row>
    <row r="53" spans="1:14" ht="15" customHeight="1" x14ac:dyDescent="0.25">
      <c r="A53" s="22">
        <v>41840</v>
      </c>
      <c r="B53" s="25" t="s">
        <v>59</v>
      </c>
      <c r="C53" s="31" t="s">
        <v>175</v>
      </c>
      <c r="D53" s="23" t="s">
        <v>12</v>
      </c>
      <c r="E53" s="24">
        <v>7</v>
      </c>
      <c r="F53" s="24">
        <f t="shared" si="0"/>
        <v>21</v>
      </c>
      <c r="G53" s="23">
        <v>3</v>
      </c>
      <c r="H53" s="30">
        <v>10</v>
      </c>
      <c r="I53" s="27">
        <f t="shared" si="1"/>
        <v>30</v>
      </c>
      <c r="J53" s="27">
        <v>6</v>
      </c>
      <c r="K53" s="28">
        <f t="shared" si="2"/>
        <v>9</v>
      </c>
      <c r="L53" s="29">
        <f t="shared" si="3"/>
        <v>373.92</v>
      </c>
      <c r="M53" s="58" t="s">
        <v>849</v>
      </c>
      <c r="N53" s="73"/>
    </row>
    <row r="54" spans="1:14" ht="15" customHeight="1" x14ac:dyDescent="0.25">
      <c r="A54" s="22">
        <v>41841</v>
      </c>
      <c r="B54" s="25" t="s">
        <v>27</v>
      </c>
      <c r="C54" s="31" t="s">
        <v>174</v>
      </c>
      <c r="D54" s="23" t="s">
        <v>13</v>
      </c>
      <c r="E54" s="24">
        <v>14.3</v>
      </c>
      <c r="F54" s="24">
        <f t="shared" si="0"/>
        <v>42.900000000000006</v>
      </c>
      <c r="G54" s="23">
        <v>3</v>
      </c>
      <c r="H54" s="30">
        <v>35</v>
      </c>
      <c r="I54" s="27">
        <f t="shared" si="1"/>
        <v>105</v>
      </c>
      <c r="J54" s="27">
        <v>3</v>
      </c>
      <c r="K54" s="28">
        <f t="shared" si="2"/>
        <v>62.099999999999994</v>
      </c>
      <c r="L54" s="29" t="e">
        <f>#REF!+K54</f>
        <v>#REF!</v>
      </c>
      <c r="M54" s="58" t="s">
        <v>859</v>
      </c>
    </row>
    <row r="55" spans="1:14" ht="15" customHeight="1" x14ac:dyDescent="0.25">
      <c r="A55" s="22">
        <v>41842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4.7</v>
      </c>
      <c r="G55" s="23">
        <v>1</v>
      </c>
      <c r="H55" s="30">
        <v>12</v>
      </c>
      <c r="I55" s="27">
        <f t="shared" si="1"/>
        <v>12</v>
      </c>
      <c r="J55" s="27">
        <v>15</v>
      </c>
      <c r="K55" s="28">
        <f t="shared" si="2"/>
        <v>7.3</v>
      </c>
      <c r="L55" s="29" t="e">
        <f t="shared" ref="L55:L81" si="4">L54+K55</f>
        <v>#REF!</v>
      </c>
      <c r="M55" s="58" t="s">
        <v>860</v>
      </c>
    </row>
    <row r="56" spans="1:14" x14ac:dyDescent="0.25">
      <c r="A56" s="22">
        <v>41842</v>
      </c>
      <c r="B56" s="25" t="s">
        <v>808</v>
      </c>
      <c r="C56" s="31" t="s">
        <v>173</v>
      </c>
      <c r="D56" s="23" t="s">
        <v>83</v>
      </c>
      <c r="E56" s="24">
        <v>30</v>
      </c>
      <c r="F56" s="24">
        <f t="shared" si="0"/>
        <v>30</v>
      </c>
      <c r="G56" s="23">
        <v>1</v>
      </c>
      <c r="H56" s="30">
        <v>60</v>
      </c>
      <c r="I56" s="27">
        <f t="shared" si="1"/>
        <v>60</v>
      </c>
      <c r="J56" s="27">
        <v>10</v>
      </c>
      <c r="K56" s="28">
        <f t="shared" si="2"/>
        <v>30</v>
      </c>
      <c r="L56" s="29" t="e">
        <f t="shared" si="4"/>
        <v>#REF!</v>
      </c>
      <c r="M56" s="58" t="s">
        <v>861</v>
      </c>
    </row>
    <row r="57" spans="1:14" ht="15" customHeight="1" x14ac:dyDescent="0.25">
      <c r="A57" s="22">
        <v>41843</v>
      </c>
      <c r="B57" s="25" t="s">
        <v>77</v>
      </c>
      <c r="C57" s="31" t="s">
        <v>850</v>
      </c>
      <c r="D57" s="23" t="s">
        <v>12</v>
      </c>
      <c r="E57" s="24">
        <v>15.4</v>
      </c>
      <c r="F57" s="24">
        <f t="shared" si="0"/>
        <v>30.8</v>
      </c>
      <c r="G57" s="23">
        <v>2</v>
      </c>
      <c r="H57" s="30">
        <v>22</v>
      </c>
      <c r="I57" s="27">
        <f t="shared" si="1"/>
        <v>44</v>
      </c>
      <c r="J57" s="27">
        <v>3</v>
      </c>
      <c r="K57" s="28">
        <f t="shared" si="2"/>
        <v>13.2</v>
      </c>
      <c r="L57" s="29" t="e">
        <f t="shared" si="4"/>
        <v>#REF!</v>
      </c>
      <c r="M57" s="58" t="s">
        <v>862</v>
      </c>
    </row>
    <row r="58" spans="1:14" ht="15" customHeight="1" x14ac:dyDescent="0.25">
      <c r="A58" s="22">
        <v>41843</v>
      </c>
      <c r="B58" s="25" t="s">
        <v>366</v>
      </c>
      <c r="C58" s="31" t="s">
        <v>175</v>
      </c>
      <c r="D58" s="23" t="s">
        <v>12</v>
      </c>
      <c r="E58" s="24">
        <v>11.2</v>
      </c>
      <c r="F58" s="24">
        <f t="shared" si="0"/>
        <v>22.4</v>
      </c>
      <c r="G58" s="23">
        <v>2</v>
      </c>
      <c r="H58" s="30">
        <v>16</v>
      </c>
      <c r="I58" s="27">
        <f t="shared" si="1"/>
        <v>32</v>
      </c>
      <c r="J58" s="27">
        <v>15</v>
      </c>
      <c r="K58" s="28">
        <f t="shared" si="2"/>
        <v>9.6000000000000014</v>
      </c>
      <c r="L58" s="29" t="e">
        <f t="shared" si="4"/>
        <v>#REF!</v>
      </c>
      <c r="M58" s="58" t="s">
        <v>863</v>
      </c>
    </row>
    <row r="59" spans="1:14" ht="15" customHeight="1" x14ac:dyDescent="0.25">
      <c r="A59" s="22">
        <v>41843</v>
      </c>
      <c r="B59" s="25" t="s">
        <v>803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 t="e">
        <f t="shared" si="4"/>
        <v>#REF!</v>
      </c>
      <c r="M59" s="58" t="s">
        <v>863</v>
      </c>
    </row>
    <row r="60" spans="1:14" ht="15" customHeight="1" x14ac:dyDescent="0.25">
      <c r="A60" s="22">
        <v>41843</v>
      </c>
      <c r="B60" s="25" t="s">
        <v>852</v>
      </c>
      <c r="C60" s="31" t="s">
        <v>173</v>
      </c>
      <c r="D60" s="23" t="s">
        <v>87</v>
      </c>
      <c r="E60" s="24">
        <v>30</v>
      </c>
      <c r="F60" s="24">
        <f t="shared" si="0"/>
        <v>30</v>
      </c>
      <c r="G60" s="23">
        <v>1</v>
      </c>
      <c r="H60" s="30">
        <v>25</v>
      </c>
      <c r="I60" s="27">
        <f t="shared" si="1"/>
        <v>25</v>
      </c>
      <c r="J60" s="27">
        <v>0.69</v>
      </c>
      <c r="K60" s="28">
        <f t="shared" si="2"/>
        <v>-5</v>
      </c>
      <c r="L60" s="29" t="e">
        <f t="shared" si="4"/>
        <v>#REF!</v>
      </c>
      <c r="M60" s="58" t="s">
        <v>864</v>
      </c>
    </row>
    <row r="61" spans="1:14" ht="15" customHeight="1" x14ac:dyDescent="0.25">
      <c r="A61" s="22">
        <v>41843</v>
      </c>
      <c r="B61" s="25" t="s">
        <v>852</v>
      </c>
      <c r="C61" s="31" t="s">
        <v>173</v>
      </c>
      <c r="D61" s="23" t="s">
        <v>87</v>
      </c>
      <c r="E61" s="24">
        <v>30</v>
      </c>
      <c r="F61" s="24">
        <f t="shared" si="0"/>
        <v>60</v>
      </c>
      <c r="G61" s="23">
        <v>2</v>
      </c>
      <c r="H61" s="30">
        <v>25</v>
      </c>
      <c r="I61" s="27">
        <f t="shared" si="1"/>
        <v>50</v>
      </c>
      <c r="J61" s="27">
        <v>4.8</v>
      </c>
      <c r="K61" s="28">
        <f t="shared" si="2"/>
        <v>-10</v>
      </c>
      <c r="L61" s="29" t="e">
        <f t="shared" si="4"/>
        <v>#REF!</v>
      </c>
      <c r="M61" s="58" t="s">
        <v>865</v>
      </c>
    </row>
    <row r="62" spans="1:14" ht="15" customHeight="1" x14ac:dyDescent="0.25">
      <c r="A62" s="22">
        <v>41844</v>
      </c>
      <c r="B62" s="25" t="s">
        <v>853</v>
      </c>
      <c r="C62" s="31" t="s">
        <v>173</v>
      </c>
      <c r="D62" s="23" t="s">
        <v>87</v>
      </c>
      <c r="E62" s="24">
        <v>30</v>
      </c>
      <c r="F62" s="24">
        <f t="shared" si="0"/>
        <v>30</v>
      </c>
      <c r="G62" s="23">
        <v>1</v>
      </c>
      <c r="H62" s="30">
        <v>25</v>
      </c>
      <c r="I62" s="27">
        <f t="shared" si="1"/>
        <v>25</v>
      </c>
      <c r="J62" s="27">
        <v>15</v>
      </c>
      <c r="K62" s="28">
        <f t="shared" si="2"/>
        <v>-5</v>
      </c>
      <c r="L62" s="29" t="e">
        <f t="shared" si="4"/>
        <v>#REF!</v>
      </c>
      <c r="M62" s="58" t="s">
        <v>866</v>
      </c>
      <c r="N62" s="74" t="s">
        <v>881</v>
      </c>
    </row>
    <row r="63" spans="1:14" ht="15" customHeight="1" x14ac:dyDescent="0.25">
      <c r="A63" s="22">
        <v>41844</v>
      </c>
      <c r="B63" s="25" t="s">
        <v>853</v>
      </c>
      <c r="C63" s="31" t="s">
        <v>173</v>
      </c>
      <c r="D63" s="23" t="s">
        <v>87</v>
      </c>
      <c r="E63" s="24">
        <v>30</v>
      </c>
      <c r="F63" s="24">
        <f t="shared" si="0"/>
        <v>60</v>
      </c>
      <c r="G63" s="23">
        <v>2</v>
      </c>
      <c r="H63" s="30">
        <v>25</v>
      </c>
      <c r="I63" s="27">
        <f t="shared" si="1"/>
        <v>50</v>
      </c>
      <c r="J63" s="27">
        <v>6</v>
      </c>
      <c r="K63" s="28">
        <f t="shared" si="2"/>
        <v>-10</v>
      </c>
      <c r="L63" s="29" t="e">
        <f t="shared" si="4"/>
        <v>#REF!</v>
      </c>
      <c r="M63" s="58" t="s">
        <v>867</v>
      </c>
    </row>
    <row r="64" spans="1:14" ht="15" customHeight="1" x14ac:dyDescent="0.25">
      <c r="A64" s="22">
        <v>41845</v>
      </c>
      <c r="B64" s="25" t="s">
        <v>77</v>
      </c>
      <c r="C64" s="31" t="s">
        <v>850</v>
      </c>
      <c r="D64" s="23" t="s">
        <v>12</v>
      </c>
      <c r="E64" s="24">
        <v>15.4</v>
      </c>
      <c r="F64" s="24">
        <f t="shared" si="0"/>
        <v>30.8</v>
      </c>
      <c r="G64" s="23">
        <v>2</v>
      </c>
      <c r="H64" s="30">
        <v>22</v>
      </c>
      <c r="I64" s="27">
        <f t="shared" si="1"/>
        <v>44</v>
      </c>
      <c r="J64" s="27">
        <v>6</v>
      </c>
      <c r="K64" s="28">
        <f t="shared" si="2"/>
        <v>13.2</v>
      </c>
      <c r="L64" s="29" t="e">
        <f t="shared" si="4"/>
        <v>#REF!</v>
      </c>
      <c r="M64" s="58" t="s">
        <v>868</v>
      </c>
    </row>
    <row r="65" spans="1:13" ht="15" customHeight="1" x14ac:dyDescent="0.25">
      <c r="A65" s="22">
        <v>41846</v>
      </c>
      <c r="B65" s="25" t="s">
        <v>237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6</v>
      </c>
      <c r="K65" s="28">
        <f t="shared" si="2"/>
        <v>7.5</v>
      </c>
      <c r="L65" s="29" t="e">
        <f t="shared" si="4"/>
        <v>#REF!</v>
      </c>
      <c r="M65" s="58" t="s">
        <v>869</v>
      </c>
    </row>
    <row r="66" spans="1:13" ht="15" customHeight="1" x14ac:dyDescent="0.25">
      <c r="A66" s="22">
        <v>41846</v>
      </c>
      <c r="B66" s="23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3</v>
      </c>
      <c r="K66" s="28">
        <f t="shared" si="2"/>
        <v>15.3</v>
      </c>
      <c r="L66" s="29" t="e">
        <f t="shared" si="4"/>
        <v>#REF!</v>
      </c>
      <c r="M66" s="58" t="s">
        <v>870</v>
      </c>
    </row>
    <row r="67" spans="1:13" ht="15" customHeight="1" x14ac:dyDescent="0.25">
      <c r="A67" s="22">
        <v>41846</v>
      </c>
      <c r="B67" s="25" t="s">
        <v>58</v>
      </c>
      <c r="C67" s="31" t="s">
        <v>183</v>
      </c>
      <c r="D67" s="23" t="s">
        <v>15</v>
      </c>
      <c r="E67" s="24">
        <v>35.799999999999997</v>
      </c>
      <c r="F67" s="24">
        <f t="shared" si="0"/>
        <v>35.799999999999997</v>
      </c>
      <c r="G67" s="23">
        <v>1</v>
      </c>
      <c r="H67" s="30">
        <v>39.9</v>
      </c>
      <c r="I67" s="27">
        <f t="shared" si="1"/>
        <v>39.9</v>
      </c>
      <c r="J67" s="27">
        <v>15</v>
      </c>
      <c r="K67" s="28">
        <f t="shared" si="2"/>
        <v>4.1000000000000014</v>
      </c>
      <c r="L67" s="29" t="e">
        <f t="shared" si="4"/>
        <v>#REF!</v>
      </c>
      <c r="M67" s="58" t="s">
        <v>871</v>
      </c>
    </row>
    <row r="68" spans="1:13" ht="15" customHeight="1" x14ac:dyDescent="0.25">
      <c r="A68" s="22">
        <v>41846</v>
      </c>
      <c r="B68" s="25" t="s">
        <v>854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10</v>
      </c>
      <c r="K68" s="28">
        <f t="shared" si="2"/>
        <v>6.4</v>
      </c>
      <c r="L68" s="29" t="e">
        <f t="shared" si="4"/>
        <v>#REF!</v>
      </c>
      <c r="M68" s="58" t="s">
        <v>872</v>
      </c>
    </row>
    <row r="69" spans="1:13" ht="15" customHeight="1" x14ac:dyDescent="0.25">
      <c r="A69" s="22">
        <v>41847</v>
      </c>
      <c r="B69" s="23" t="s">
        <v>38</v>
      </c>
      <c r="C69" s="31" t="s">
        <v>178</v>
      </c>
      <c r="D69" s="23" t="s">
        <v>13</v>
      </c>
      <c r="E69" s="24">
        <v>4.7</v>
      </c>
      <c r="F69" s="24">
        <f t="shared" si="0"/>
        <v>4.7</v>
      </c>
      <c r="G69" s="23">
        <v>1</v>
      </c>
      <c r="H69" s="30">
        <v>12</v>
      </c>
      <c r="I69" s="27">
        <f t="shared" si="1"/>
        <v>12</v>
      </c>
      <c r="J69" s="27">
        <v>3</v>
      </c>
      <c r="K69" s="28">
        <f t="shared" si="2"/>
        <v>7.3</v>
      </c>
      <c r="L69" s="29" t="e">
        <f t="shared" si="4"/>
        <v>#REF!</v>
      </c>
      <c r="M69" s="58" t="s">
        <v>873</v>
      </c>
    </row>
    <row r="70" spans="1:13" ht="15" customHeight="1" x14ac:dyDescent="0.25">
      <c r="A70" s="22">
        <v>41850</v>
      </c>
      <c r="B70" s="23" t="s">
        <v>855</v>
      </c>
      <c r="C70" s="31" t="s">
        <v>173</v>
      </c>
      <c r="D70" s="25" t="s">
        <v>857</v>
      </c>
      <c r="E70" s="24">
        <v>11.25</v>
      </c>
      <c r="F70" s="24">
        <f t="shared" si="0"/>
        <v>90</v>
      </c>
      <c r="G70" s="23">
        <v>8</v>
      </c>
      <c r="H70" s="30">
        <v>25</v>
      </c>
      <c r="I70" s="27">
        <f t="shared" si="1"/>
        <v>200</v>
      </c>
      <c r="J70" s="27">
        <v>15</v>
      </c>
      <c r="K70" s="28">
        <f t="shared" si="2"/>
        <v>110</v>
      </c>
      <c r="L70" s="29" t="e">
        <f t="shared" si="4"/>
        <v>#REF!</v>
      </c>
      <c r="M70" s="58" t="s">
        <v>874</v>
      </c>
    </row>
    <row r="71" spans="1:13" ht="15" customHeight="1" x14ac:dyDescent="0.25">
      <c r="A71" s="22">
        <v>41850</v>
      </c>
      <c r="B71" s="23" t="s">
        <v>858</v>
      </c>
      <c r="C71" s="31" t="s">
        <v>173</v>
      </c>
      <c r="D71" s="25" t="s">
        <v>857</v>
      </c>
      <c r="E71" s="24">
        <v>0</v>
      </c>
      <c r="F71" s="24">
        <f t="shared" si="0"/>
        <v>0</v>
      </c>
      <c r="G71" s="23">
        <v>1</v>
      </c>
      <c r="H71" s="30">
        <v>12.5</v>
      </c>
      <c r="I71" s="27">
        <f t="shared" si="1"/>
        <v>12.5</v>
      </c>
      <c r="J71" s="27">
        <v>6</v>
      </c>
      <c r="K71" s="28">
        <f t="shared" si="2"/>
        <v>12.5</v>
      </c>
      <c r="L71" s="29" t="e">
        <f t="shared" si="4"/>
        <v>#REF!</v>
      </c>
      <c r="M71" s="58" t="s">
        <v>874</v>
      </c>
    </row>
    <row r="72" spans="1:13" ht="15" customHeight="1" x14ac:dyDescent="0.25">
      <c r="A72" s="22">
        <v>41850</v>
      </c>
      <c r="B72" s="23" t="s">
        <v>855</v>
      </c>
      <c r="C72" s="31" t="s">
        <v>173</v>
      </c>
      <c r="D72" s="25" t="s">
        <v>857</v>
      </c>
      <c r="E72" s="24">
        <v>0</v>
      </c>
      <c r="F72" s="24">
        <f t="shared" si="0"/>
        <v>0</v>
      </c>
      <c r="G72" s="23">
        <v>1</v>
      </c>
      <c r="H72" s="30">
        <v>25</v>
      </c>
      <c r="I72" s="27">
        <f t="shared" si="1"/>
        <v>25</v>
      </c>
      <c r="J72" s="27">
        <v>0.69</v>
      </c>
      <c r="K72" s="28">
        <f t="shared" si="2"/>
        <v>25</v>
      </c>
      <c r="L72" s="29" t="e">
        <f t="shared" si="4"/>
        <v>#REF!</v>
      </c>
      <c r="M72" s="58" t="s">
        <v>875</v>
      </c>
    </row>
    <row r="73" spans="1:13" ht="15" customHeight="1" x14ac:dyDescent="0.25">
      <c r="A73" s="22">
        <v>41850</v>
      </c>
      <c r="B73" s="23" t="s">
        <v>237</v>
      </c>
      <c r="C73" s="31" t="s">
        <v>187</v>
      </c>
      <c r="D73" s="25" t="s">
        <v>13</v>
      </c>
      <c r="E73" s="24">
        <v>2.5</v>
      </c>
      <c r="F73" s="24">
        <f t="shared" si="0"/>
        <v>2.5</v>
      </c>
      <c r="G73" s="23">
        <v>1</v>
      </c>
      <c r="H73" s="30">
        <v>10</v>
      </c>
      <c r="I73" s="27">
        <f t="shared" si="1"/>
        <v>10</v>
      </c>
      <c r="J73" s="27">
        <v>4.8</v>
      </c>
      <c r="K73" s="28">
        <f t="shared" si="2"/>
        <v>7.5</v>
      </c>
      <c r="L73" s="29" t="e">
        <f t="shared" si="4"/>
        <v>#REF!</v>
      </c>
      <c r="M73" s="58" t="s">
        <v>876</v>
      </c>
    </row>
    <row r="74" spans="1:13" ht="15" customHeight="1" x14ac:dyDescent="0.25">
      <c r="A74" s="22">
        <v>41850</v>
      </c>
      <c r="B74" s="23" t="s">
        <v>30</v>
      </c>
      <c r="C74" s="31" t="s">
        <v>177</v>
      </c>
      <c r="D74" s="25" t="s">
        <v>13</v>
      </c>
      <c r="E74" s="24">
        <v>4.5999999999999996</v>
      </c>
      <c r="F74" s="24">
        <f t="shared" si="0"/>
        <v>9.1999999999999993</v>
      </c>
      <c r="G74" s="23">
        <v>2</v>
      </c>
      <c r="H74" s="30">
        <v>20</v>
      </c>
      <c r="I74" s="27">
        <f t="shared" si="1"/>
        <v>40</v>
      </c>
      <c r="J74" s="27">
        <v>6</v>
      </c>
      <c r="K74" s="28">
        <f t="shared" si="2"/>
        <v>30.8</v>
      </c>
      <c r="L74" s="29" t="e">
        <f t="shared" si="4"/>
        <v>#REF!</v>
      </c>
      <c r="M74" s="58" t="s">
        <v>876</v>
      </c>
    </row>
    <row r="75" spans="1:13" ht="15" customHeight="1" x14ac:dyDescent="0.25">
      <c r="A75" s="22">
        <v>41850</v>
      </c>
      <c r="B75" s="23" t="s">
        <v>27</v>
      </c>
      <c r="C75" s="31" t="s">
        <v>174</v>
      </c>
      <c r="D75" s="25" t="s">
        <v>13</v>
      </c>
      <c r="E75" s="24">
        <v>14.3</v>
      </c>
      <c r="F75" s="24">
        <f t="shared" si="0"/>
        <v>14.3</v>
      </c>
      <c r="G75" s="23">
        <v>1</v>
      </c>
      <c r="H75" s="30">
        <v>35</v>
      </c>
      <c r="I75" s="27">
        <f t="shared" si="1"/>
        <v>35</v>
      </c>
      <c r="J75" s="27">
        <v>10</v>
      </c>
      <c r="K75" s="28">
        <f t="shared" si="2"/>
        <v>20.7</v>
      </c>
      <c r="L75" s="29" t="e">
        <f t="shared" si="4"/>
        <v>#REF!</v>
      </c>
      <c r="M75" s="58" t="s">
        <v>876</v>
      </c>
    </row>
    <row r="76" spans="1:13" ht="15" customHeight="1" x14ac:dyDescent="0.25">
      <c r="A76" s="22">
        <v>41850</v>
      </c>
      <c r="B76" s="23" t="s">
        <v>38</v>
      </c>
      <c r="C76" s="31" t="s">
        <v>178</v>
      </c>
      <c r="D76" s="25" t="s">
        <v>13</v>
      </c>
      <c r="E76" s="24">
        <v>4.7</v>
      </c>
      <c r="F76" s="24">
        <f t="shared" si="0"/>
        <v>9.4</v>
      </c>
      <c r="G76" s="23">
        <v>2</v>
      </c>
      <c r="H76" s="30">
        <v>12</v>
      </c>
      <c r="I76" s="27">
        <f t="shared" si="1"/>
        <v>24</v>
      </c>
      <c r="J76" s="27">
        <v>4.8</v>
      </c>
      <c r="K76" s="28">
        <f t="shared" si="2"/>
        <v>14.6</v>
      </c>
      <c r="L76" s="29" t="e">
        <f t="shared" si="4"/>
        <v>#REF!</v>
      </c>
      <c r="M76" s="58" t="s">
        <v>876</v>
      </c>
    </row>
    <row r="77" spans="1:13" ht="15" customHeight="1" x14ac:dyDescent="0.25">
      <c r="A77" s="22">
        <v>41850</v>
      </c>
      <c r="B77" s="23" t="s">
        <v>856</v>
      </c>
      <c r="C77" s="31" t="s">
        <v>182</v>
      </c>
      <c r="D77" s="25" t="s">
        <v>13</v>
      </c>
      <c r="E77" s="24">
        <v>3</v>
      </c>
      <c r="F77" s="24">
        <f t="shared" si="0"/>
        <v>6</v>
      </c>
      <c r="G77" s="23">
        <v>2</v>
      </c>
      <c r="H77" s="30">
        <v>15</v>
      </c>
      <c r="I77" s="27">
        <f t="shared" si="1"/>
        <v>30</v>
      </c>
      <c r="J77" s="27">
        <v>6</v>
      </c>
      <c r="K77" s="28">
        <f t="shared" si="2"/>
        <v>24</v>
      </c>
      <c r="L77" s="29" t="e">
        <f t="shared" si="4"/>
        <v>#REF!</v>
      </c>
      <c r="M77" s="58" t="s">
        <v>876</v>
      </c>
    </row>
    <row r="78" spans="1:13" ht="15" customHeight="1" x14ac:dyDescent="0.25">
      <c r="A78" s="22">
        <v>41850</v>
      </c>
      <c r="B78" s="25" t="s">
        <v>366</v>
      </c>
      <c r="C78" s="31" t="s">
        <v>175</v>
      </c>
      <c r="D78" s="25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6</v>
      </c>
      <c r="K78" s="28">
        <f t="shared" si="2"/>
        <v>4.8000000000000007</v>
      </c>
      <c r="L78" s="29" t="e">
        <f t="shared" si="4"/>
        <v>#REF!</v>
      </c>
      <c r="M78" s="58" t="s">
        <v>877</v>
      </c>
    </row>
    <row r="79" spans="1:13" ht="15" customHeight="1" x14ac:dyDescent="0.25">
      <c r="A79" s="22">
        <v>41850</v>
      </c>
      <c r="B79" s="25" t="s">
        <v>51</v>
      </c>
      <c r="C79" s="31" t="s">
        <v>175</v>
      </c>
      <c r="D79" s="25" t="s">
        <v>851</v>
      </c>
      <c r="E79" s="24">
        <v>12</v>
      </c>
      <c r="F79" s="24">
        <f t="shared" si="0"/>
        <v>12</v>
      </c>
      <c r="G79" s="23">
        <v>1</v>
      </c>
      <c r="H79" s="30">
        <v>15</v>
      </c>
      <c r="I79" s="27">
        <f t="shared" si="1"/>
        <v>15</v>
      </c>
      <c r="J79" s="27">
        <v>3</v>
      </c>
      <c r="K79" s="28">
        <f t="shared" si="2"/>
        <v>3</v>
      </c>
      <c r="L79" s="29" t="e">
        <f t="shared" si="4"/>
        <v>#REF!</v>
      </c>
      <c r="M79" s="58" t="s">
        <v>878</v>
      </c>
    </row>
    <row r="80" spans="1:13" ht="15" customHeight="1" x14ac:dyDescent="0.25">
      <c r="A80" s="22">
        <v>41851</v>
      </c>
      <c r="B80" s="23" t="s">
        <v>227</v>
      </c>
      <c r="C80" s="31" t="s">
        <v>175</v>
      </c>
      <c r="D80" s="25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15</v>
      </c>
      <c r="K80" s="28">
        <f t="shared" si="2"/>
        <v>3</v>
      </c>
      <c r="L80" s="29" t="e">
        <f t="shared" si="4"/>
        <v>#REF!</v>
      </c>
      <c r="M80" s="58" t="s">
        <v>879</v>
      </c>
    </row>
    <row r="81" spans="1:13" x14ac:dyDescent="0.25">
      <c r="A81" s="22">
        <v>41851</v>
      </c>
      <c r="B81" s="23" t="s">
        <v>808</v>
      </c>
      <c r="C81" s="31" t="s">
        <v>173</v>
      </c>
      <c r="D81" s="25" t="s">
        <v>83</v>
      </c>
      <c r="E81" s="24">
        <v>30</v>
      </c>
      <c r="F81" s="24">
        <f t="shared" si="0"/>
        <v>60</v>
      </c>
      <c r="G81" s="23">
        <v>2</v>
      </c>
      <c r="H81" s="30">
        <v>60</v>
      </c>
      <c r="I81" s="27">
        <f t="shared" si="1"/>
        <v>120</v>
      </c>
      <c r="J81" s="27">
        <v>10</v>
      </c>
      <c r="K81" s="28">
        <f t="shared" si="2"/>
        <v>60</v>
      </c>
      <c r="L81" s="29" t="e">
        <f t="shared" si="4"/>
        <v>#REF!</v>
      </c>
      <c r="M81" s="58" t="s">
        <v>880</v>
      </c>
    </row>
    <row r="82" spans="1:13" s="41" customFormat="1" ht="18.75" customHeight="1" x14ac:dyDescent="0.25">
      <c r="A82" s="32"/>
      <c r="B82" s="33" t="s">
        <v>18</v>
      </c>
      <c r="C82" s="59"/>
      <c r="D82" s="79"/>
      <c r="E82" s="35"/>
      <c r="F82" s="36">
        <f>SUBTOTAL(9,F4:F81)</f>
        <v>2294.1799999999998</v>
      </c>
      <c r="G82" s="37">
        <f>SUBTOTAL(9,G4:G81)</f>
        <v>254</v>
      </c>
      <c r="H82" s="38"/>
      <c r="I82" s="36">
        <f>SUBTOTAL(9,I4:I81)</f>
        <v>3133</v>
      </c>
      <c r="J82" s="39">
        <f>SUBTOTAL(9,J4:J76)</f>
        <v>551.46</v>
      </c>
      <c r="K82" s="39">
        <f>SUBTOTAL(9,K4:K81)</f>
        <v>838.81999999999994</v>
      </c>
      <c r="L82" s="40"/>
    </row>
    <row r="83" spans="1:13" x14ac:dyDescent="0.25">
      <c r="A83" s="2"/>
      <c r="B83" s="2"/>
      <c r="D83" s="80"/>
      <c r="E83" s="4"/>
      <c r="F83" s="4"/>
      <c r="G83" s="5"/>
      <c r="H83" s="6"/>
      <c r="I83" s="12"/>
      <c r="J83" s="13"/>
      <c r="K83" s="9"/>
      <c r="L83" s="10"/>
    </row>
    <row r="84" spans="1:13" s="55" customFormat="1" ht="18" customHeight="1" x14ac:dyDescent="0.25">
      <c r="B84" s="11"/>
      <c r="C84" s="61"/>
      <c r="D84" s="84"/>
      <c r="E84" s="56"/>
      <c r="F84" s="56"/>
      <c r="G84" s="56"/>
      <c r="H84" s="56"/>
      <c r="I84" s="56"/>
    </row>
    <row r="85" spans="1:13" x14ac:dyDescent="0.25">
      <c r="B85" s="43" t="s">
        <v>13</v>
      </c>
      <c r="C85" s="44"/>
      <c r="D85" s="81"/>
    </row>
    <row r="86" spans="1:13" x14ac:dyDescent="0.25">
      <c r="B86" s="46" t="s">
        <v>20</v>
      </c>
      <c r="C86" s="47" t="s">
        <v>21</v>
      </c>
      <c r="D86" s="82" t="s">
        <v>22</v>
      </c>
    </row>
    <row r="87" spans="1:13" x14ac:dyDescent="0.25">
      <c r="B87" s="49" t="s">
        <v>668</v>
      </c>
      <c r="C87" s="60">
        <v>18.5</v>
      </c>
      <c r="D87" s="89">
        <v>80</v>
      </c>
    </row>
    <row r="88" spans="1:13" x14ac:dyDescent="0.25">
      <c r="B88" s="49" t="s">
        <v>886</v>
      </c>
      <c r="C88" s="60">
        <v>58.78</v>
      </c>
      <c r="D88" s="89">
        <v>130</v>
      </c>
    </row>
    <row r="89" spans="1:13" x14ac:dyDescent="0.25">
      <c r="B89" s="49" t="s">
        <v>885</v>
      </c>
      <c r="C89" s="60">
        <v>12</v>
      </c>
      <c r="D89" s="89">
        <v>60</v>
      </c>
    </row>
    <row r="90" spans="1:13" x14ac:dyDescent="0.25">
      <c r="B90" s="49" t="s">
        <v>888</v>
      </c>
      <c r="C90" s="60">
        <v>28.2</v>
      </c>
      <c r="D90" s="89">
        <v>72</v>
      </c>
    </row>
    <row r="91" spans="1:13" x14ac:dyDescent="0.25">
      <c r="B91" s="49" t="s">
        <v>352</v>
      </c>
      <c r="C91" s="60">
        <v>10</v>
      </c>
      <c r="D91" s="89">
        <v>40</v>
      </c>
    </row>
    <row r="92" spans="1:13" x14ac:dyDescent="0.25">
      <c r="B92" s="49" t="s">
        <v>889</v>
      </c>
      <c r="C92" s="60">
        <v>810</v>
      </c>
      <c r="D92" s="89">
        <v>712.5</v>
      </c>
    </row>
    <row r="93" spans="1:13" x14ac:dyDescent="0.25">
      <c r="B93" s="49" t="s">
        <v>348</v>
      </c>
      <c r="C93" s="60">
        <v>128.69999999999999</v>
      </c>
      <c r="D93" s="89">
        <v>315</v>
      </c>
    </row>
    <row r="94" spans="1:13" x14ac:dyDescent="0.25">
      <c r="B94" s="49" t="s">
        <v>887</v>
      </c>
      <c r="C94" s="60">
        <v>378</v>
      </c>
      <c r="D94" s="89">
        <v>550</v>
      </c>
    </row>
    <row r="95" spans="1:13" x14ac:dyDescent="0.25">
      <c r="B95" s="52" t="s">
        <v>18</v>
      </c>
      <c r="C95" s="53">
        <f>SUM(C87:C94)</f>
        <v>1444.18</v>
      </c>
      <c r="D95" s="83">
        <f>SUM(D87:D94)</f>
        <v>1959.5</v>
      </c>
    </row>
    <row r="96" spans="1:13" x14ac:dyDescent="0.25">
      <c r="C96" s="61"/>
      <c r="D96" s="76"/>
    </row>
    <row r="97" spans="2:4" x14ac:dyDescent="0.25">
      <c r="B97" s="43" t="s">
        <v>12</v>
      </c>
      <c r="C97" s="44"/>
      <c r="D97" s="81"/>
    </row>
    <row r="98" spans="2:4" x14ac:dyDescent="0.25">
      <c r="B98" s="46" t="s">
        <v>20</v>
      </c>
      <c r="C98" s="47" t="s">
        <v>21</v>
      </c>
      <c r="D98" s="82" t="s">
        <v>22</v>
      </c>
    </row>
    <row r="99" spans="2:4" x14ac:dyDescent="0.25">
      <c r="B99" s="49" t="s">
        <v>460</v>
      </c>
      <c r="C99" s="60">
        <v>98</v>
      </c>
      <c r="D99" s="89">
        <v>140</v>
      </c>
    </row>
    <row r="100" spans="2:4" x14ac:dyDescent="0.25">
      <c r="B100" s="49" t="s">
        <v>461</v>
      </c>
      <c r="C100" s="60">
        <v>77</v>
      </c>
      <c r="D100" s="89">
        <v>110</v>
      </c>
    </row>
    <row r="101" spans="2:4" x14ac:dyDescent="0.25">
      <c r="B101" s="52" t="s">
        <v>18</v>
      </c>
      <c r="C101" s="53">
        <f>SUM(C99:C100)</f>
        <v>175</v>
      </c>
      <c r="D101" s="83">
        <f>SUBTOTAL(9,D99:D100)</f>
        <v>250</v>
      </c>
    </row>
    <row r="102" spans="2:4" x14ac:dyDescent="0.25">
      <c r="D102" s="76"/>
    </row>
    <row r="103" spans="2:4" x14ac:dyDescent="0.25">
      <c r="B103" s="43" t="s">
        <v>16</v>
      </c>
      <c r="C103" s="44"/>
      <c r="D103" s="81"/>
    </row>
    <row r="104" spans="2:4" x14ac:dyDescent="0.25">
      <c r="B104" s="46" t="s">
        <v>20</v>
      </c>
      <c r="C104" s="47" t="s">
        <v>21</v>
      </c>
      <c r="D104" s="82" t="s">
        <v>22</v>
      </c>
    </row>
    <row r="105" spans="2:4" x14ac:dyDescent="0.25">
      <c r="B105" s="49" t="s">
        <v>355</v>
      </c>
      <c r="C105" s="60">
        <v>56</v>
      </c>
      <c r="D105" s="89">
        <v>60</v>
      </c>
    </row>
    <row r="106" spans="2:4" x14ac:dyDescent="0.25">
      <c r="B106" s="52" t="s">
        <v>18</v>
      </c>
      <c r="C106" s="53">
        <f>SUM(C105:C105)</f>
        <v>56</v>
      </c>
      <c r="D106" s="83">
        <f>SUM(D105:D105)</f>
        <v>60</v>
      </c>
    </row>
    <row r="107" spans="2:4" x14ac:dyDescent="0.25">
      <c r="D107" s="76"/>
    </row>
    <row r="108" spans="2:4" x14ac:dyDescent="0.25">
      <c r="B108" s="43" t="s">
        <v>851</v>
      </c>
      <c r="C108" s="44"/>
      <c r="D108" s="81"/>
    </row>
    <row r="109" spans="2:4" x14ac:dyDescent="0.25">
      <c r="B109" s="46" t="s">
        <v>20</v>
      </c>
      <c r="C109" s="47" t="s">
        <v>21</v>
      </c>
      <c r="D109" s="82" t="s">
        <v>22</v>
      </c>
    </row>
    <row r="110" spans="2:4" x14ac:dyDescent="0.25">
      <c r="B110" s="49" t="s">
        <v>574</v>
      </c>
      <c r="C110" s="60">
        <v>84</v>
      </c>
      <c r="D110" s="89">
        <v>105</v>
      </c>
    </row>
    <row r="111" spans="2:4" x14ac:dyDescent="0.25">
      <c r="B111" s="49" t="s">
        <v>882</v>
      </c>
      <c r="C111" s="60">
        <v>48</v>
      </c>
      <c r="D111" s="89">
        <v>60</v>
      </c>
    </row>
    <row r="112" spans="2:4" x14ac:dyDescent="0.25">
      <c r="B112" s="52" t="s">
        <v>18</v>
      </c>
      <c r="C112" s="53">
        <f>SUM(C110:C111)</f>
        <v>132</v>
      </c>
      <c r="D112" s="83">
        <f>SUM(D110:D111)</f>
        <v>165</v>
      </c>
    </row>
    <row r="113" spans="2:10" x14ac:dyDescent="0.25">
      <c r="D113" s="76"/>
    </row>
    <row r="114" spans="2:10" x14ac:dyDescent="0.25">
      <c r="B114" s="43" t="s">
        <v>15</v>
      </c>
      <c r="C114" s="44"/>
      <c r="D114" s="81"/>
    </row>
    <row r="115" spans="2:10" x14ac:dyDescent="0.25">
      <c r="B115" s="46" t="s">
        <v>20</v>
      </c>
      <c r="C115" s="47" t="s">
        <v>21</v>
      </c>
      <c r="D115" s="82" t="s">
        <v>22</v>
      </c>
    </row>
    <row r="116" spans="2:10" x14ac:dyDescent="0.25">
      <c r="B116" s="49" t="s">
        <v>884</v>
      </c>
      <c r="C116" s="60">
        <v>179</v>
      </c>
      <c r="D116" s="89">
        <v>199.5</v>
      </c>
    </row>
    <row r="117" spans="2:10" x14ac:dyDescent="0.25">
      <c r="B117" s="52" t="s">
        <v>18</v>
      </c>
      <c r="C117" s="53">
        <f>SUBTOTAL(9,C116)</f>
        <v>179</v>
      </c>
      <c r="D117" s="83">
        <f>SUBTOTAL(9,D116)</f>
        <v>199.5</v>
      </c>
    </row>
    <row r="118" spans="2:10" x14ac:dyDescent="0.25">
      <c r="D118" s="76"/>
    </row>
    <row r="119" spans="2:10" x14ac:dyDescent="0.25">
      <c r="B119" s="43" t="s">
        <v>17</v>
      </c>
      <c r="C119" s="44"/>
      <c r="D119" s="81"/>
    </row>
    <row r="120" spans="2:10" x14ac:dyDescent="0.25">
      <c r="B120" s="46" t="s">
        <v>20</v>
      </c>
      <c r="C120" s="47" t="s">
        <v>21</v>
      </c>
      <c r="D120" s="82" t="s">
        <v>22</v>
      </c>
    </row>
    <row r="121" spans="2:10" s="21" customFormat="1" x14ac:dyDescent="0.25">
      <c r="B121" s="85" t="s">
        <v>883</v>
      </c>
      <c r="C121" s="86">
        <v>13</v>
      </c>
      <c r="D121" s="87">
        <v>15</v>
      </c>
      <c r="E121" s="88"/>
      <c r="F121" s="88"/>
      <c r="G121" s="88"/>
      <c r="H121" s="88"/>
      <c r="I121" s="88"/>
      <c r="J121" s="11"/>
    </row>
    <row r="122" spans="2:10" x14ac:dyDescent="0.25">
      <c r="B122" s="49" t="s">
        <v>206</v>
      </c>
      <c r="C122" s="60">
        <v>60</v>
      </c>
      <c r="D122" s="89">
        <v>75</v>
      </c>
    </row>
    <row r="123" spans="2:10" x14ac:dyDescent="0.25">
      <c r="B123" s="52" t="s">
        <v>18</v>
      </c>
      <c r="C123" s="53">
        <f>SUBTOTAL(9,C121:C122)</f>
        <v>73</v>
      </c>
      <c r="D123" s="83">
        <f>SUBTOTAL(9,D121:D122)</f>
        <v>90</v>
      </c>
    </row>
    <row r="124" spans="2:10" x14ac:dyDescent="0.25">
      <c r="D124" s="76"/>
    </row>
    <row r="125" spans="2:10" x14ac:dyDescent="0.25">
      <c r="B125" s="43" t="s">
        <v>24</v>
      </c>
      <c r="C125" s="44"/>
      <c r="D125" s="81"/>
    </row>
    <row r="126" spans="2:10" x14ac:dyDescent="0.25">
      <c r="B126" s="46" t="s">
        <v>20</v>
      </c>
      <c r="C126" s="47" t="s">
        <v>21</v>
      </c>
      <c r="D126" s="82" t="s">
        <v>22</v>
      </c>
    </row>
    <row r="127" spans="2:10" x14ac:dyDescent="0.25">
      <c r="B127" s="49" t="s">
        <v>890</v>
      </c>
      <c r="C127" s="60">
        <v>170</v>
      </c>
      <c r="D127" s="89">
        <v>310</v>
      </c>
    </row>
    <row r="128" spans="2:10" x14ac:dyDescent="0.25">
      <c r="B128" s="52" t="s">
        <v>18</v>
      </c>
      <c r="C128" s="53">
        <f>SUM(C127:C127)</f>
        <v>170</v>
      </c>
      <c r="D128" s="83">
        <f>SUM(D127:D127)</f>
        <v>310</v>
      </c>
    </row>
    <row r="129" spans="2:4" x14ac:dyDescent="0.25">
      <c r="D129" s="76"/>
    </row>
    <row r="130" spans="2:4" x14ac:dyDescent="0.25">
      <c r="B130" s="43" t="s">
        <v>208</v>
      </c>
      <c r="C130" s="44"/>
      <c r="D130" s="81"/>
    </row>
    <row r="131" spans="2:4" x14ac:dyDescent="0.25">
      <c r="B131" s="46" t="s">
        <v>20</v>
      </c>
      <c r="C131" s="47" t="s">
        <v>21</v>
      </c>
      <c r="D131" s="82" t="s">
        <v>22</v>
      </c>
    </row>
    <row r="132" spans="2:4" x14ac:dyDescent="0.25">
      <c r="B132" s="49" t="s">
        <v>679</v>
      </c>
      <c r="C132" s="60">
        <v>65</v>
      </c>
      <c r="D132" s="89">
        <v>99</v>
      </c>
    </row>
    <row r="133" spans="2:4" x14ac:dyDescent="0.25">
      <c r="B133" s="52" t="s">
        <v>18</v>
      </c>
      <c r="C133" s="53">
        <f>SUM(C132:C132)</f>
        <v>65</v>
      </c>
      <c r="D133" s="83">
        <f>SUM(D132:D132)</f>
        <v>99</v>
      </c>
    </row>
    <row r="134" spans="2:4" x14ac:dyDescent="0.25">
      <c r="D134" s="76"/>
    </row>
    <row r="135" spans="2:4" x14ac:dyDescent="0.25">
      <c r="D135" s="76"/>
    </row>
  </sheetData>
  <autoFilter ref="A3:L8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9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2014-01-07T09:56:10Z</dcterms:created>
  <dcterms:modified xsi:type="dcterms:W3CDTF">2015-01-14T04:57:41Z</dcterms:modified>
</cp:coreProperties>
</file>