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490" windowHeight="7530" firstSheet="5" activeTab="8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</sheets>
  <definedNames>
    <definedName name="_xlnm._FilterDatabase" localSheetId="3" hidden="1">'TIC Daily Merchandise April'!$A$3:$L$43</definedName>
    <definedName name="_xlnm._FilterDatabase" localSheetId="7" hidden="1">'TIC Daily Merchandise August'!$A$3:$L$83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6" hidden="1">'TIC Daily Merchandise July'!$A$3:$L$48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_FilterDatabase" localSheetId="8" hidden="1">'TIC Daily Merchandise September'!$A$3:$L$31</definedName>
    <definedName name="_xlnm.Print_Area" localSheetId="8">'TIC Daily Merchandise September'!$A$1:$M$32</definedName>
  </definedNames>
  <calcPr calcId="162913"/>
</workbook>
</file>

<file path=xl/calcChain.xml><?xml version="1.0" encoding="utf-8"?>
<calcChain xmlns="http://schemas.openxmlformats.org/spreadsheetml/2006/main">
  <c r="D81" i="9" l="1"/>
  <c r="C81" i="9"/>
  <c r="I23" i="9" l="1"/>
  <c r="I24" i="9"/>
  <c r="F23" i="9"/>
  <c r="F24" i="9"/>
  <c r="I18" i="9"/>
  <c r="F18" i="9"/>
  <c r="K23" i="9" l="1"/>
  <c r="K24" i="9"/>
  <c r="K18" i="9"/>
  <c r="D75" i="9"/>
  <c r="C75" i="9"/>
  <c r="D69" i="9"/>
  <c r="C69" i="9"/>
  <c r="D63" i="9"/>
  <c r="C63" i="9"/>
  <c r="D57" i="9"/>
  <c r="C57" i="9"/>
  <c r="D49" i="9"/>
  <c r="C49" i="9"/>
  <c r="D38" i="9"/>
  <c r="C38" i="9"/>
  <c r="J32" i="9"/>
  <c r="G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2" i="9"/>
  <c r="F22" i="9"/>
  <c r="I21" i="9"/>
  <c r="F21" i="9"/>
  <c r="I20" i="9"/>
  <c r="F20" i="9"/>
  <c r="I19" i="9"/>
  <c r="F19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F32" i="9" l="1"/>
  <c r="I32" i="9"/>
  <c r="K5" i="9"/>
  <c r="K7" i="9"/>
  <c r="K9" i="9"/>
  <c r="K11" i="9"/>
  <c r="K13" i="9"/>
  <c r="K15" i="9"/>
  <c r="K17" i="9"/>
  <c r="K20" i="9"/>
  <c r="K22" i="9"/>
  <c r="K26" i="9"/>
  <c r="K28" i="9"/>
  <c r="K30" i="9"/>
  <c r="K6" i="9"/>
  <c r="K8" i="9"/>
  <c r="K10" i="9"/>
  <c r="K12" i="9"/>
  <c r="K14" i="9"/>
  <c r="K16" i="9"/>
  <c r="K19" i="9"/>
  <c r="K21" i="9"/>
  <c r="K25" i="9"/>
  <c r="K27" i="9"/>
  <c r="K29" i="9"/>
  <c r="K31" i="9"/>
  <c r="K4" i="9"/>
  <c r="D150" i="8"/>
  <c r="C150" i="8"/>
  <c r="K32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I81" i="8"/>
  <c r="I82" i="8"/>
  <c r="I83" i="8"/>
  <c r="F81" i="8"/>
  <c r="F82" i="8"/>
  <c r="F83" i="8"/>
  <c r="L18" i="9" l="1"/>
  <c r="L19" i="9" s="1"/>
  <c r="L20" i="9" s="1"/>
  <c r="L21" i="9" s="1"/>
  <c r="L22" i="9" s="1"/>
  <c r="K83" i="8"/>
  <c r="K82" i="8"/>
  <c r="K81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D144" i="8"/>
  <c r="C144" i="8"/>
  <c r="D136" i="8"/>
  <c r="C136" i="8"/>
  <c r="D130" i="8"/>
  <c r="C130" i="8"/>
  <c r="D124" i="8"/>
  <c r="C124" i="8"/>
  <c r="D118" i="8"/>
  <c r="C118" i="8"/>
  <c r="D112" i="8"/>
  <c r="C112" i="8"/>
  <c r="D104" i="8"/>
  <c r="C104" i="8"/>
  <c r="D90" i="8"/>
  <c r="C90" i="8"/>
  <c r="J84" i="8"/>
  <c r="G84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L25" i="9" l="1"/>
  <c r="L26" i="9" s="1"/>
  <c r="L27" i="9" s="1"/>
  <c r="L28" i="9" s="1"/>
  <c r="L29" i="9" s="1"/>
  <c r="L30" i="9" s="1"/>
  <c r="L31" i="9" s="1"/>
  <c r="L23" i="9"/>
  <c r="L24" i="9" s="1"/>
  <c r="K43" i="8"/>
  <c r="K77" i="8"/>
  <c r="K73" i="8"/>
  <c r="K69" i="8"/>
  <c r="K65" i="8"/>
  <c r="K61" i="8"/>
  <c r="K57" i="8"/>
  <c r="K53" i="8"/>
  <c r="K49" i="8"/>
  <c r="K80" i="8"/>
  <c r="K76" i="8"/>
  <c r="K72" i="8"/>
  <c r="K68" i="8"/>
  <c r="K64" i="8"/>
  <c r="K60" i="8"/>
  <c r="K56" i="8"/>
  <c r="K52" i="8"/>
  <c r="K48" i="8"/>
  <c r="K79" i="8"/>
  <c r="K75" i="8"/>
  <c r="K71" i="8"/>
  <c r="K67" i="8"/>
  <c r="K63" i="8"/>
  <c r="K59" i="8"/>
  <c r="K55" i="8"/>
  <c r="K51" i="8"/>
  <c r="K47" i="8"/>
  <c r="K78" i="8"/>
  <c r="K74" i="8"/>
  <c r="K70" i="8"/>
  <c r="K66" i="8"/>
  <c r="K62" i="8"/>
  <c r="K58" i="8"/>
  <c r="K54" i="8"/>
  <c r="K50" i="8"/>
  <c r="K9" i="8"/>
  <c r="K13" i="8"/>
  <c r="K17" i="8"/>
  <c r="K21" i="8"/>
  <c r="K25" i="8"/>
  <c r="K29" i="8"/>
  <c r="K41" i="8"/>
  <c r="K32" i="8"/>
  <c r="K36" i="8"/>
  <c r="K40" i="8"/>
  <c r="K44" i="8"/>
  <c r="K45" i="8"/>
  <c r="K31" i="8"/>
  <c r="K6" i="8"/>
  <c r="K10" i="8"/>
  <c r="K14" i="8"/>
  <c r="K26" i="8"/>
  <c r="K30" i="8"/>
  <c r="K7" i="8"/>
  <c r="K15" i="8"/>
  <c r="K19" i="8"/>
  <c r="K23" i="8"/>
  <c r="K27" i="8"/>
  <c r="K35" i="8"/>
  <c r="K39" i="8"/>
  <c r="K4" i="8"/>
  <c r="L4" i="8" s="1"/>
  <c r="K8" i="8"/>
  <c r="K12" i="8"/>
  <c r="K16" i="8"/>
  <c r="K20" i="8"/>
  <c r="K24" i="8"/>
  <c r="K28" i="8"/>
  <c r="K34" i="8"/>
  <c r="K38" i="8"/>
  <c r="K42" i="8"/>
  <c r="K46" i="8"/>
  <c r="K11" i="8"/>
  <c r="K5" i="8"/>
  <c r="K18" i="8"/>
  <c r="K22" i="8"/>
  <c r="K33" i="8"/>
  <c r="K37" i="8"/>
  <c r="F84" i="8"/>
  <c r="I84" i="8"/>
  <c r="D117" i="7"/>
  <c r="C117" i="7"/>
  <c r="K84" i="8" l="1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F43" i="7"/>
  <c r="I43" i="7"/>
  <c r="L44" i="8" l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K43" i="7"/>
  <c r="I29" i="7" l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4" i="7"/>
  <c r="I45" i="7"/>
  <c r="I46" i="7"/>
  <c r="I47" i="7"/>
  <c r="I4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D111" i="7"/>
  <c r="C111" i="7"/>
  <c r="D105" i="7"/>
  <c r="C105" i="7"/>
  <c r="D99" i="7"/>
  <c r="C99" i="7"/>
  <c r="D93" i="7"/>
  <c r="C93" i="7"/>
  <c r="D87" i="7"/>
  <c r="C87" i="7"/>
  <c r="D79" i="7"/>
  <c r="C79" i="7"/>
  <c r="D74" i="7"/>
  <c r="C74" i="7"/>
  <c r="D66" i="7"/>
  <c r="C66" i="7"/>
  <c r="D55" i="7"/>
  <c r="C55" i="7"/>
  <c r="J49" i="7"/>
  <c r="G4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5" i="7" l="1"/>
  <c r="K7" i="7"/>
  <c r="K48" i="7"/>
  <c r="K47" i="7"/>
  <c r="K46" i="7"/>
  <c r="K45" i="7"/>
  <c r="K44" i="7"/>
  <c r="K42" i="7"/>
  <c r="K41" i="7"/>
  <c r="K39" i="7"/>
  <c r="K40" i="7"/>
  <c r="K38" i="7"/>
  <c r="K37" i="7"/>
  <c r="K36" i="7"/>
  <c r="K35" i="7"/>
  <c r="K34" i="7"/>
  <c r="K33" i="7"/>
  <c r="K32" i="7"/>
  <c r="K31" i="7"/>
  <c r="K30" i="7"/>
  <c r="K29" i="7"/>
  <c r="K25" i="7"/>
  <c r="K23" i="7"/>
  <c r="K19" i="7"/>
  <c r="K11" i="7"/>
  <c r="K8" i="7"/>
  <c r="K28" i="7"/>
  <c r="K20" i="7"/>
  <c r="K10" i="7"/>
  <c r="K6" i="7"/>
  <c r="K14" i="7"/>
  <c r="K18" i="7"/>
  <c r="K22" i="7"/>
  <c r="K26" i="7"/>
  <c r="K5" i="7"/>
  <c r="K9" i="7"/>
  <c r="K13" i="7"/>
  <c r="K17" i="7"/>
  <c r="K21" i="7"/>
  <c r="K24" i="7"/>
  <c r="K12" i="7"/>
  <c r="K16" i="7"/>
  <c r="K27" i="7"/>
  <c r="I49" i="7"/>
  <c r="F49" i="7"/>
  <c r="K4" i="7"/>
  <c r="D94" i="6"/>
  <c r="C94" i="6"/>
  <c r="K49" i="7" l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D88" i="6"/>
  <c r="C88" i="6"/>
  <c r="D82" i="6"/>
  <c r="C82" i="6"/>
  <c r="D76" i="6"/>
  <c r="C76" i="6"/>
  <c r="L44" i="7" l="1"/>
  <c r="L45" i="7" s="1"/>
  <c r="L46" i="7" s="1"/>
  <c r="L47" i="7" s="1"/>
  <c r="L48" i="7" s="1"/>
  <c r="L43" i="7"/>
  <c r="D70" i="6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<sst xmlns="http://schemas.openxmlformats.org/spreadsheetml/2006/main" count="2232" uniqueCount="530">
  <si>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</si>
  <si>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</si>
  <si>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</si>
  <si>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</si>
  <si>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</si>
  <si>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</si>
  <si>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</si>
  <si>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</si>
  <si>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</si>
  <si>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</si>
  <si>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</si>
  <si>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</si>
  <si>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</si>
  <si>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</si>
  <si>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</si>
  <si>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</si>
  <si>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</si>
  <si>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</si>
  <si>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</si>
  <si>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</si>
  <si>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</si>
  <si>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</si>
  <si>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</si>
  <si>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</si>
  <si>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</si>
  <si>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</si>
  <si>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</si>
  <si>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</si>
  <si>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</si>
  <si>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</si>
  <si>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</si>
  <si>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</si>
  <si>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</si>
  <si>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</si>
  <si>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</si>
  <si>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</si>
  <si>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</si>
  <si>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</si>
  <si>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</si>
  <si>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</si>
  <si>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</si>
  <si>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</si>
  <si>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</si>
  <si>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</si>
  <si>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</si>
  <si>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</si>
  <si>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</si>
  <si>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</si>
  <si>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</si>
  <si>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</si>
  <si>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</si>
  <si>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</si>
  <si>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</si>
  <si>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</si>
  <si>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</si>
  <si>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</si>
  <si>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</si>
  <si>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</si>
  <si>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</si>
  <si>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</si>
  <si>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</si>
  <si>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</si>
  <si>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</si>
  <si>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</si>
  <si>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</si>
  <si>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</si>
  <si>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</si>
  <si>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</si>
  <si>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</si>
  <si>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</si>
  <si>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</si>
  <si>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</si>
  <si>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</si>
  <si>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</si>
  <si>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</si>
  <si>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</si>
  <si>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</si>
  <si>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</si>
  <si>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</si>
  <si>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</si>
  <si>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</si>
  <si>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</si>
  <si>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</si>
  <si>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</si>
  <si>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</si>
  <si>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</si>
  <si>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</si>
  <si>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</si>
  <si>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</si>
  <si>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</si>
  <si>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</si>
  <si>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</si>
  <si>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</si>
  <si>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</si>
  <si>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</si>
  <si>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</si>
  <si>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</si>
  <si>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</si>
  <si>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</si>
  <si>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</si>
  <si>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</si>
  <si>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</si>
  <si>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</si>
  <si>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</si>
  <si>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</si>
  <si>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</si>
  <si>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</si>
  <si>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</si>
  <si>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</si>
  <si>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</si>
  <si>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</si>
  <si>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</si>
  <si>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</si>
  <si>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</si>
  <si>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</si>
  <si>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</si>
  <si>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</si>
  <si>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</si>
  <si>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</si>
  <si>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</si>
  <si>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</si>
  <si>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</si>
  <si>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</si>
  <si>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</si>
  <si>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</si>
  <si>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</si>
  <si>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</si>
  <si>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</si>
  <si>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</si>
  <si>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</si>
  <si>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</si>
  <si>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</si>
  <si>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</si>
  <si>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</si>
  <si>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</si>
  <si>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</si>
  <si>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</si>
  <si>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</si>
  <si>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</si>
  <si>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</si>
  <si>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</si>
  <si>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</si>
  <si>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</si>
  <si>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</si>
  <si>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</si>
  <si>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</si>
  <si>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</si>
  <si>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</si>
  <si>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</si>
  <si>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</si>
  <si>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</si>
  <si>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</si>
  <si>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</si>
  <si>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</si>
  <si>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</si>
  <si>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</si>
  <si>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</si>
  <si>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</si>
  <si>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</si>
  <si>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</si>
  <si>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</si>
  <si>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</si>
  <si>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</si>
  <si>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</si>
  <si>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</si>
  <si>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</si>
  <si>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</si>
  <si>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</si>
  <si>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</si>
  <si>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</si>
  <si>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</si>
  <si>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</si>
  <si>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</si>
  <si>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</si>
  <si>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</si>
  <si>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</si>
  <si>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</si>
  <si>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</si>
  <si>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</si>
  <si>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</si>
  <si>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</si>
  <si>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</si>
  <si>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</si>
  <si>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</si>
  <si>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</si>
  <si>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</si>
  <si>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</si>
  <si>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</si>
  <si>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</si>
  <si>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</si>
  <si>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</si>
  <si>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</si>
  <si>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</si>
  <si>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</si>
  <si>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</si>
  <si>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</si>
  <si>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</si>
  <si>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</si>
  <si>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</si>
  <si>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</si>
  <si>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</si>
  <si>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</si>
  <si>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</si>
  <si>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</si>
  <si>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</si>
  <si>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</si>
  <si>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</si>
  <si>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</si>
  <si>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</si>
  <si>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</si>
  <si>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</si>
  <si>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</si>
  <si>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</si>
  <si>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</si>
  <si>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</si>
  <si>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</si>
  <si>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</si>
  <si>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</si>
  <si>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</si>
  <si>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</si>
  <si>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</si>
  <si>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</si>
  <si>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</si>
  <si>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</si>
  <si>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</si>
  <si>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</si>
  <si>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</si>
  <si>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</si>
  <si>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</si>
  <si>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</si>
  <si>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</si>
  <si>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</si>
  <si>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</si>
  <si>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</si>
  <si>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</si>
  <si>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</si>
  <si>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</si>
  <si>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</si>
  <si>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</si>
  <si>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</si>
  <si>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</si>
  <si>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</si>
  <si>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</si>
  <si>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</si>
  <si>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</si>
  <si>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</si>
  <si>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</si>
  <si>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</si>
  <si>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</si>
  <si>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</si>
  <si>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</si>
  <si>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</si>
  <si>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</si>
  <si>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</si>
  <si>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</si>
  <si>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</si>
  <si>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</si>
  <si>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</si>
  <si>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</si>
  <si>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</si>
  <si>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</si>
  <si>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</si>
  <si>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</si>
  <si>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</si>
  <si>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</si>
  <si>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</si>
  <si>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</si>
  <si>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</si>
  <si>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</si>
  <si>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</si>
  <si>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</si>
  <si>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</si>
  <si>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</si>
  <si>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</si>
  <si>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</si>
  <si>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</si>
  <si>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</si>
  <si>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</si>
  <si>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</si>
  <si>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</si>
  <si>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</si>
  <si>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</si>
  <si>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</si>
  <si>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</si>
  <si>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</si>
  <si>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</si>
  <si>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</si>
  <si>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</si>
  <si>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</si>
  <si>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</si>
  <si>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</si>
  <si>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</si>
  <si>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</si>
  <si>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</si>
  <si>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</si>
  <si>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</si>
  <si>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</si>
  <si>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</si>
  <si>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</si>
  <si>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</si>
  <si>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</si>
  <si>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</si>
  <si>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</si>
  <si>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</si>
  <si>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</si>
  <si>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</si>
  <si>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</si>
  <si>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</si>
  <si>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</si>
  <si>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</si>
  <si>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</si>
  <si>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</si>
  <si>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</si>
  <si>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</si>
  <si>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</si>
  <si>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</si>
  <si>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</si>
  <si>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</si>
  <si>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</si>
  <si>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</si>
  <si>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</si>
  <si>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</si>
  <si>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</si>
  <si>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</si>
  <si>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</si>
  <si>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</si>
  <si>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</si>
  <si>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</si>
  <si>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</si>
  <si>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</si>
  <si>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</si>
  <si>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</si>
  <si>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</si>
  <si>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</si>
  <si>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</si>
  <si>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</si>
  <si>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</si>
  <si>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</si>
  <si>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</si>
  <si>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</si>
  <si>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</si>
  <si>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</si>
  <si>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</si>
  <si>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</si>
  <si>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</si>
  <si>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</si>
  <si>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</si>
  <si>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</si>
  <si>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</si>
  <si>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</si>
  <si>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</si>
  <si>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</si>
  <si>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</si>
  <si>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</si>
  <si>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</si>
  <si>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</si>
  <si>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</si>
  <si>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</si>
  <si>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</si>
  <si>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</si>
  <si>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</si>
  <si>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</si>
  <si>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</si>
  <si>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</si>
  <si>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</si>
  <si>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</si>
  <si>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</si>
  <si>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</si>
  <si>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</si>
  <si>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</si>
  <si>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2017</t>
    </r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</si>
  <si>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</si>
  <si>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</si>
  <si>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</si>
  <si>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</si>
  <si>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</si>
  <si>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</si>
  <si>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</si>
  <si>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</si>
  <si>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</si>
  <si>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</si>
  <si>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</si>
  <si>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</si>
  <si>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</si>
  <si>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15/07/2017</t>
  </si>
  <si>
    <t>001630</t>
  </si>
  <si>
    <t>001631</t>
  </si>
  <si>
    <t>18/07/2017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</si>
  <si>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</si>
  <si>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</si>
  <si>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</si>
  <si>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</si>
  <si>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</si>
  <si>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</si>
  <si>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</si>
  <si>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</si>
  <si>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</si>
  <si>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VIP Souvenir Set</t>
  </si>
  <si>
    <t>Souvenir set</t>
  </si>
  <si>
    <t>001641</t>
  </si>
  <si>
    <t>001642</t>
  </si>
  <si>
    <t>001643</t>
  </si>
  <si>
    <t>001644</t>
  </si>
  <si>
    <t>31/07/2017</t>
  </si>
  <si>
    <t>001645</t>
  </si>
  <si>
    <t>001646</t>
  </si>
  <si>
    <t>Purchase- Souvenier (2)</t>
  </si>
  <si>
    <t>Purchase- Mug (5)</t>
  </si>
  <si>
    <t>Purchase - Memopads (2)</t>
  </si>
  <si>
    <t>Purchase - Bag (1)</t>
  </si>
  <si>
    <t>Purchase - Magnet - set of 4 (10)</t>
  </si>
  <si>
    <t>Purchase - Magnet - single (3)</t>
  </si>
  <si>
    <t>Purchase - Postcards (8)</t>
  </si>
  <si>
    <t>Purchase - Book (4)</t>
  </si>
  <si>
    <t>Purchase - Uncles in Kopitiam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</si>
  <si>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 2017</t>
    </r>
  </si>
  <si>
    <t>001647</t>
  </si>
  <si>
    <t>001648</t>
  </si>
  <si>
    <t>Nyonya Divas Greetings Cards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</si>
  <si>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</si>
  <si>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</si>
  <si>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</si>
  <si>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</si>
  <si>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</si>
  <si>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</si>
  <si>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</si>
  <si>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</si>
  <si>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</si>
  <si>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</si>
  <si>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</si>
  <si>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</si>
  <si>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</si>
  <si>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</si>
  <si>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</si>
  <si>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</si>
  <si>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</si>
  <si>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Scenes of Penang Postcards</t>
  </si>
  <si>
    <t>001666</t>
  </si>
  <si>
    <t>Cat Postcards</t>
  </si>
  <si>
    <t>001667</t>
  </si>
  <si>
    <t>001668</t>
  </si>
  <si>
    <t>001669</t>
  </si>
  <si>
    <t>001670</t>
  </si>
  <si>
    <t>Staff discount 30% to ET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</si>
  <si>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</si>
  <si>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</si>
  <si>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</si>
  <si>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</si>
  <si>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</si>
  <si>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</si>
  <si>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</si>
  <si>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</si>
  <si>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</si>
  <si>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</si>
  <si>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</si>
  <si>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</si>
  <si>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</si>
  <si>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VVIP Souvenir Set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</si>
  <si>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</si>
  <si>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</si>
  <si>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</si>
  <si>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</si>
  <si>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</si>
  <si>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</si>
  <si>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</si>
  <si>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</si>
  <si>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</si>
  <si>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</si>
  <si>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</si>
  <si>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</si>
  <si>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</si>
  <si>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</si>
  <si>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</si>
  <si>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</si>
  <si>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Staff discount 30% to LW</t>
  </si>
  <si>
    <t>001700</t>
  </si>
  <si>
    <t>Staff discount 30% to Shirley</t>
  </si>
  <si>
    <t>001701</t>
  </si>
  <si>
    <t>Staff discount 30% to Izzaty</t>
  </si>
  <si>
    <t>001702</t>
  </si>
  <si>
    <t>001703</t>
  </si>
  <si>
    <t>Photo Print (Colour)</t>
  </si>
  <si>
    <t>Photo Print</t>
  </si>
  <si>
    <t>001704</t>
  </si>
  <si>
    <t>001705</t>
  </si>
  <si>
    <t>001706</t>
  </si>
  <si>
    <t>001707</t>
  </si>
  <si>
    <t>001708</t>
  </si>
  <si>
    <t>Purchase - Postcard (17)</t>
  </si>
  <si>
    <t>Purchase - Uncles in Kopitiam Postcards (5)</t>
  </si>
  <si>
    <t>Purchase - Postcards (22)</t>
  </si>
  <si>
    <t>Purchase - Collar Pin (4)</t>
  </si>
  <si>
    <t>Purchase - Pen (7)</t>
  </si>
  <si>
    <t>Purchase - Magnet - set of 4 (14)</t>
  </si>
  <si>
    <t>Purchase - Magnet - single (4)</t>
  </si>
  <si>
    <t>Purchase-Stamp (7)</t>
  </si>
  <si>
    <t>Purchase - Raincoat (17)</t>
  </si>
  <si>
    <t>Purchase - Postcard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</si>
  <si>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 2017</t>
    </r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</si>
  <si>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</si>
  <si>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</si>
  <si>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</si>
  <si>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</si>
  <si>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</si>
  <si>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</si>
  <si>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</si>
  <si>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</si>
  <si>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</si>
  <si>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</si>
  <si>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</si>
  <si>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</si>
  <si>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George Town Renaissance Greeting Cards</t>
  </si>
  <si>
    <t>001721</t>
  </si>
  <si>
    <t>001722</t>
  </si>
  <si>
    <t>001723</t>
  </si>
  <si>
    <t>22/09/2017</t>
  </si>
  <si>
    <t>001724</t>
  </si>
  <si>
    <t>001725</t>
  </si>
  <si>
    <t>24/09/2017</t>
  </si>
  <si>
    <t>001726</t>
  </si>
  <si>
    <t>001727</t>
  </si>
  <si>
    <t>001728</t>
  </si>
  <si>
    <t>001729</t>
  </si>
  <si>
    <t>001730</t>
  </si>
  <si>
    <t>001731</t>
  </si>
  <si>
    <t>001756</t>
  </si>
  <si>
    <t>Purchase - Postcards (5)</t>
  </si>
  <si>
    <t>Purchase - Raincoat (2)</t>
  </si>
  <si>
    <t>Purchase-Stamp (16)</t>
  </si>
  <si>
    <t>Purchase - Magnet - set of 4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</si>
</sst>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8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1" applyFont="1" applyFill="1"/>
    <xf numFmtId="0" fontId="1" fillId="4" borderId="0" xfId="1" applyFill="1"/>
    <xf numFmtId="49" fontId="0" fillId="4" borderId="1" xfId="0" applyNumberFormat="1" applyFill="1" applyBorder="1" applyAlignment="1">
      <alignment horizontal="right"/>
    </xf>
    <xf numFmtId="164" fontId="8" fillId="0" borderId="7" xfId="1" applyNumberFormat="1" applyFont="1" applyFill="1" applyBorder="1" applyAlignment="1"/>
    <xf numFmtId="0" fontId="0" fillId="0" borderId="1" xfId="0" applyBorder="1"/>
    <xf numFmtId="0" fontId="0" fillId="0" borderId="1" xfId="0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25"/>
  <sheetViews>
    <sheetView workbookViewId="0">
      <selection activeCell="B61" sqref="B6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hidden="1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hidden="1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hidden="1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hidden="1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hidden="1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hidden="1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hidden="1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hidden="1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hidden="1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hidden="1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hidden="1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hidden="1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hidden="1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hidden="1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hidden="1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hidden="1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hidden="1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hidden="1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hidden="1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hidden="1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hidden="1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hidden="1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hidden="1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hidden="1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hidden="1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hidden="1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hidden="1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hidden="1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hidden="1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hidden="1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hidden="1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238.85000000000005</v>
      </c>
      <c r="G70" s="32">
        <f>SUBTOTAL(9,G4:G69)</f>
        <v>63</v>
      </c>
      <c r="H70" s="31"/>
      <c r="I70" s="30">
        <f>SUBTOTAL(9,I4:I69)</f>
        <v>566</v>
      </c>
      <c r="J70" s="29">
        <f>SUBTOTAL(9,J4:J69)</f>
        <v>4.8</v>
      </c>
      <c r="K70" s="29">
        <f>SUBTOTAL(9,K4:K69)</f>
        <v>327.15000000000003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D3" sqref="D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B31" sqref="B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workbookViewId="0">
      <selection activeCell="B74" sqref="B7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1"/>
  <sheetViews>
    <sheetView workbookViewId="0">
      <selection activeCell="A25" sqref="A2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activeCell="B44" sqref="B4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704.40000000000009</v>
      </c>
      <c r="G32" s="32">
        <f>SUBTOTAL(9,G4:G31)</f>
        <v>44</v>
      </c>
      <c r="H32" s="31"/>
      <c r="I32" s="30">
        <f>SUBTOTAL(9,I4:I31)</f>
        <v>1262.9000000000001</v>
      </c>
      <c r="J32" s="29">
        <f>SUBTOTAL(9,J4:J31)</f>
        <v>4.8</v>
      </c>
      <c r="K32" s="29">
        <f>SUBTOTAL(9,K4:K31)</f>
        <v>558.49999999999989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>
      <selection activeCell="A5" sqref="A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370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42918</v>
      </c>
      <c r="B4" s="43" t="s">
        <v>99</v>
      </c>
      <c r="C4" s="45" t="s">
        <v>76</v>
      </c>
      <c r="D4" s="43" t="s">
        <v>11</v>
      </c>
      <c r="E4" s="44">
        <v>4.7</v>
      </c>
      <c r="F4" s="44">
        <f t="shared" ref="F4:F48" si="0">E4*G4</f>
        <v>4.7</v>
      </c>
      <c r="G4" s="43">
        <v>1</v>
      </c>
      <c r="H4" s="50">
        <v>20</v>
      </c>
      <c r="I4" s="41">
        <f t="shared" ref="I4:I48" si="1">H4*G4</f>
        <v>20</v>
      </c>
      <c r="J4" s="41">
        <v>4.8</v>
      </c>
      <c r="K4" s="40">
        <f t="shared" ref="K4:K48" si="2">I4-F4</f>
        <v>15.3</v>
      </c>
      <c r="L4" s="39">
        <f>K4</f>
        <v>15.3</v>
      </c>
      <c r="M4" s="38" t="s">
        <v>371</v>
      </c>
    </row>
    <row r="5" spans="1:13" x14ac:dyDescent="0.25">
      <c r="A5" s="49">
        <v>42918</v>
      </c>
      <c r="B5" s="43" t="s">
        <v>92</v>
      </c>
      <c r="C5" s="45" t="s">
        <v>45</v>
      </c>
      <c r="D5" s="43" t="s">
        <v>6</v>
      </c>
      <c r="E5" s="44">
        <v>40</v>
      </c>
      <c r="F5" s="44">
        <f t="shared" si="0"/>
        <v>40</v>
      </c>
      <c r="G5" s="43">
        <v>1</v>
      </c>
      <c r="H5" s="42">
        <v>49.9</v>
      </c>
      <c r="I5" s="41">
        <f t="shared" si="1"/>
        <v>49.9</v>
      </c>
      <c r="J5" s="41"/>
      <c r="K5" s="40">
        <f t="shared" si="2"/>
        <v>9.8999999999999986</v>
      </c>
      <c r="L5" s="39">
        <f t="shared" ref="L5:L48" si="3">L4+K5</f>
        <v>25.2</v>
      </c>
      <c r="M5" s="38" t="s">
        <v>372</v>
      </c>
    </row>
    <row r="6" spans="1:13" x14ac:dyDescent="0.25">
      <c r="A6" s="49">
        <v>42919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44.5</v>
      </c>
      <c r="M6" s="38" t="s">
        <v>373</v>
      </c>
    </row>
    <row r="7" spans="1:13" ht="16.5" customHeight="1" x14ac:dyDescent="0.25">
      <c r="A7" s="49">
        <v>42919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36.4</v>
      </c>
      <c r="G7" s="43">
        <v>2</v>
      </c>
      <c r="H7" s="42">
        <v>28</v>
      </c>
      <c r="I7" s="41">
        <f t="shared" si="1"/>
        <v>56</v>
      </c>
      <c r="J7" s="41"/>
      <c r="K7" s="40">
        <f t="shared" si="2"/>
        <v>19.600000000000001</v>
      </c>
      <c r="L7" s="39">
        <f t="shared" si="3"/>
        <v>64.099999999999994</v>
      </c>
      <c r="M7" s="38" t="s">
        <v>374</v>
      </c>
    </row>
    <row r="8" spans="1:13" x14ac:dyDescent="0.25">
      <c r="A8" s="49">
        <v>42921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6.8</v>
      </c>
      <c r="G8" s="43">
        <v>2</v>
      </c>
      <c r="H8" s="42">
        <v>15</v>
      </c>
      <c r="I8" s="41">
        <f t="shared" si="1"/>
        <v>30</v>
      </c>
      <c r="J8" s="41"/>
      <c r="K8" s="40">
        <f t="shared" si="2"/>
        <v>23.2</v>
      </c>
      <c r="L8" s="39">
        <f t="shared" si="3"/>
        <v>87.3</v>
      </c>
      <c r="M8" s="38" t="s">
        <v>375</v>
      </c>
    </row>
    <row r="9" spans="1:13" x14ac:dyDescent="0.25">
      <c r="A9" s="49">
        <v>42922</v>
      </c>
      <c r="B9" s="43" t="s">
        <v>102</v>
      </c>
      <c r="C9" s="45" t="s">
        <v>45</v>
      </c>
      <c r="D9" s="43" t="s">
        <v>5</v>
      </c>
      <c r="E9" s="44">
        <v>18</v>
      </c>
      <c r="F9" s="44">
        <f t="shared" si="0"/>
        <v>18</v>
      </c>
      <c r="G9" s="43">
        <v>1</v>
      </c>
      <c r="H9" s="42">
        <v>25</v>
      </c>
      <c r="I9" s="41">
        <f t="shared" si="1"/>
        <v>25</v>
      </c>
      <c r="J9" s="41"/>
      <c r="K9" s="40">
        <f t="shared" si="2"/>
        <v>7</v>
      </c>
      <c r="L9" s="39">
        <f t="shared" si="3"/>
        <v>94.3</v>
      </c>
      <c r="M9" s="38" t="s">
        <v>376</v>
      </c>
    </row>
    <row r="10" spans="1:13" x14ac:dyDescent="0.25">
      <c r="A10" s="49">
        <v>42922</v>
      </c>
      <c r="B10" s="48" t="s">
        <v>34</v>
      </c>
      <c r="C10" s="45" t="s">
        <v>35</v>
      </c>
      <c r="D10" s="43" t="s">
        <v>36</v>
      </c>
      <c r="E10" s="44">
        <v>16</v>
      </c>
      <c r="F10" s="44">
        <f t="shared" si="0"/>
        <v>16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4</v>
      </c>
      <c r="L10" s="39">
        <f t="shared" si="3"/>
        <v>98.3</v>
      </c>
      <c r="M10" s="38" t="s">
        <v>376</v>
      </c>
    </row>
    <row r="11" spans="1:13" x14ac:dyDescent="0.25">
      <c r="A11" s="47">
        <v>42925</v>
      </c>
      <c r="B11" s="43" t="s">
        <v>172</v>
      </c>
      <c r="C11" s="45" t="s">
        <v>173</v>
      </c>
      <c r="D11" s="43" t="s">
        <v>11</v>
      </c>
      <c r="E11" s="44">
        <v>4.5599999999999996</v>
      </c>
      <c r="F11" s="44">
        <f t="shared" si="0"/>
        <v>4.5599999999999996</v>
      </c>
      <c r="G11" s="43">
        <v>1</v>
      </c>
      <c r="H11" s="42">
        <v>12</v>
      </c>
      <c r="I11" s="41">
        <f t="shared" si="1"/>
        <v>12</v>
      </c>
      <c r="J11" s="41"/>
      <c r="K11" s="40">
        <f t="shared" si="2"/>
        <v>7.44</v>
      </c>
      <c r="L11" s="39">
        <f t="shared" si="3"/>
        <v>105.74</v>
      </c>
      <c r="M11" s="38" t="s">
        <v>377</v>
      </c>
    </row>
    <row r="12" spans="1:13" x14ac:dyDescent="0.25">
      <c r="A12" s="47">
        <v>42926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111.83999999999999</v>
      </c>
      <c r="M12" s="38" t="s">
        <v>378</v>
      </c>
    </row>
    <row r="13" spans="1:13" x14ac:dyDescent="0.25">
      <c r="A13" s="49">
        <v>42926</v>
      </c>
      <c r="B13" s="43" t="s">
        <v>39</v>
      </c>
      <c r="C13" s="45" t="s">
        <v>177</v>
      </c>
      <c r="D13" s="43" t="s">
        <v>11</v>
      </c>
      <c r="E13" s="44">
        <v>3</v>
      </c>
      <c r="F13" s="44">
        <f t="shared" si="0"/>
        <v>3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118.83999999999999</v>
      </c>
      <c r="M13" s="38" t="s">
        <v>379</v>
      </c>
    </row>
    <row r="14" spans="1:13" x14ac:dyDescent="0.25">
      <c r="A14" s="49">
        <v>42927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138.13999999999999</v>
      </c>
      <c r="M14" s="38" t="s">
        <v>380</v>
      </c>
    </row>
    <row r="15" spans="1:13" x14ac:dyDescent="0.25">
      <c r="A15" s="49">
        <v>42928</v>
      </c>
      <c r="B15" s="48" t="s">
        <v>126</v>
      </c>
      <c r="C15" s="45" t="s">
        <v>35</v>
      </c>
      <c r="D15" s="43" t="s">
        <v>36</v>
      </c>
      <c r="E15" s="44">
        <v>12</v>
      </c>
      <c r="F15" s="44">
        <f t="shared" si="0"/>
        <v>12</v>
      </c>
      <c r="G15" s="43">
        <v>1</v>
      </c>
      <c r="H15" s="42">
        <v>15</v>
      </c>
      <c r="I15" s="41">
        <f>H15*G15</f>
        <v>15</v>
      </c>
      <c r="J15" s="41"/>
      <c r="K15" s="40">
        <f t="shared" si="2"/>
        <v>3</v>
      </c>
      <c r="L15" s="39">
        <f t="shared" si="3"/>
        <v>141.13999999999999</v>
      </c>
      <c r="M15" s="38" t="s">
        <v>381</v>
      </c>
    </row>
    <row r="16" spans="1:13" x14ac:dyDescent="0.25">
      <c r="A16" s="49">
        <v>42928</v>
      </c>
      <c r="B16" s="65" t="s">
        <v>284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144.13999999999999</v>
      </c>
      <c r="M16" s="38" t="s">
        <v>381</v>
      </c>
    </row>
    <row r="17" spans="1:13" x14ac:dyDescent="0.25">
      <c r="A17" s="47">
        <v>42929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3.4</v>
      </c>
      <c r="G17" s="43">
        <v>1</v>
      </c>
      <c r="H17" s="42">
        <v>15</v>
      </c>
      <c r="I17" s="41">
        <f t="shared" si="1"/>
        <v>15</v>
      </c>
      <c r="J17" s="41"/>
      <c r="K17" s="40">
        <f t="shared" si="2"/>
        <v>11.6</v>
      </c>
      <c r="L17" s="39">
        <f t="shared" si="3"/>
        <v>155.73999999999998</v>
      </c>
      <c r="M17" s="38" t="s">
        <v>382</v>
      </c>
    </row>
    <row r="18" spans="1:13" x14ac:dyDescent="0.25">
      <c r="A18" s="47">
        <v>42929</v>
      </c>
      <c r="B18" s="46" t="s">
        <v>51</v>
      </c>
      <c r="C18" s="45" t="s">
        <v>29</v>
      </c>
      <c r="D18" s="43" t="s">
        <v>11</v>
      </c>
      <c r="E18" s="44">
        <v>15.7</v>
      </c>
      <c r="F18" s="44">
        <f t="shared" si="0"/>
        <v>15.7</v>
      </c>
      <c r="G18" s="43">
        <v>1</v>
      </c>
      <c r="H18" s="42">
        <v>35</v>
      </c>
      <c r="I18" s="41">
        <f t="shared" si="1"/>
        <v>35</v>
      </c>
      <c r="J18" s="41"/>
      <c r="K18" s="40">
        <f t="shared" si="2"/>
        <v>19.3</v>
      </c>
      <c r="L18" s="39">
        <f t="shared" si="3"/>
        <v>175.04</v>
      </c>
      <c r="M18" s="38" t="s">
        <v>383</v>
      </c>
    </row>
    <row r="19" spans="1:13" x14ac:dyDescent="0.25">
      <c r="A19" s="47" t="s">
        <v>384</v>
      </c>
      <c r="B19" s="46" t="s">
        <v>51</v>
      </c>
      <c r="C19" s="45" t="s">
        <v>29</v>
      </c>
      <c r="D19" s="43" t="s">
        <v>11</v>
      </c>
      <c r="E19" s="44">
        <v>15.7</v>
      </c>
      <c r="F19" s="44">
        <f t="shared" si="0"/>
        <v>15.7</v>
      </c>
      <c r="G19" s="43">
        <v>1</v>
      </c>
      <c r="H19" s="42">
        <v>35</v>
      </c>
      <c r="I19" s="41">
        <f t="shared" si="1"/>
        <v>35</v>
      </c>
      <c r="J19" s="41"/>
      <c r="K19" s="40">
        <f t="shared" si="2"/>
        <v>19.3</v>
      </c>
      <c r="L19" s="39">
        <f t="shared" si="3"/>
        <v>194.34</v>
      </c>
      <c r="M19" s="38" t="s">
        <v>385</v>
      </c>
    </row>
    <row r="20" spans="1:13" x14ac:dyDescent="0.25">
      <c r="A20" s="47">
        <v>42933</v>
      </c>
      <c r="B20" s="48" t="s">
        <v>128</v>
      </c>
      <c r="C20" s="45" t="s">
        <v>35</v>
      </c>
      <c r="D20" s="43" t="s">
        <v>8</v>
      </c>
      <c r="E20" s="44">
        <v>11.2</v>
      </c>
      <c r="F20" s="44">
        <f t="shared" si="0"/>
        <v>11.2</v>
      </c>
      <c r="G20" s="43">
        <v>1</v>
      </c>
      <c r="H20" s="42">
        <v>16</v>
      </c>
      <c r="I20" s="41">
        <f t="shared" si="1"/>
        <v>16</v>
      </c>
      <c r="J20" s="41"/>
      <c r="K20" s="40">
        <f t="shared" si="2"/>
        <v>4.8000000000000007</v>
      </c>
      <c r="L20" s="39">
        <f t="shared" si="3"/>
        <v>199.14000000000001</v>
      </c>
      <c r="M20" s="38" t="s">
        <v>386</v>
      </c>
    </row>
    <row r="21" spans="1:13" x14ac:dyDescent="0.25">
      <c r="A21" s="47">
        <v>42933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16.799999999999997</v>
      </c>
      <c r="G21" s="43">
        <v>3</v>
      </c>
      <c r="H21" s="42">
        <v>8</v>
      </c>
      <c r="I21" s="41">
        <f t="shared" si="1"/>
        <v>24</v>
      </c>
      <c r="J21" s="41"/>
      <c r="K21" s="40">
        <f t="shared" si="2"/>
        <v>7.2000000000000028</v>
      </c>
      <c r="L21" s="39">
        <f t="shared" si="3"/>
        <v>206.34000000000003</v>
      </c>
      <c r="M21" s="38" t="s">
        <v>386</v>
      </c>
    </row>
    <row r="22" spans="1:13" x14ac:dyDescent="0.25">
      <c r="A22" s="47" t="s">
        <v>387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225.64000000000004</v>
      </c>
      <c r="M22" s="38" t="s">
        <v>388</v>
      </c>
    </row>
    <row r="23" spans="1:13" x14ac:dyDescent="0.25">
      <c r="A23" s="47" t="s">
        <v>387</v>
      </c>
      <c r="B23" s="64" t="s">
        <v>226</v>
      </c>
      <c r="C23" s="45" t="s">
        <v>79</v>
      </c>
      <c r="D23" s="43" t="s">
        <v>80</v>
      </c>
      <c r="E23" s="44">
        <v>65</v>
      </c>
      <c r="F23" s="44">
        <f t="shared" si="0"/>
        <v>65</v>
      </c>
      <c r="G23" s="43">
        <v>1</v>
      </c>
      <c r="H23" s="42">
        <v>99</v>
      </c>
      <c r="I23" s="41">
        <f t="shared" si="1"/>
        <v>99</v>
      </c>
      <c r="J23" s="41"/>
      <c r="K23" s="40">
        <f t="shared" si="2"/>
        <v>34</v>
      </c>
      <c r="L23" s="39">
        <f t="shared" si="3"/>
        <v>259.64000000000004</v>
      </c>
      <c r="M23" s="38" t="s">
        <v>388</v>
      </c>
    </row>
    <row r="24" spans="1:13" x14ac:dyDescent="0.25">
      <c r="A24" s="49">
        <v>42936</v>
      </c>
      <c r="B24" s="48" t="s">
        <v>44</v>
      </c>
      <c r="C24" s="45" t="s">
        <v>45</v>
      </c>
      <c r="D24" s="43" t="s">
        <v>36</v>
      </c>
      <c r="E24" s="44">
        <v>24</v>
      </c>
      <c r="F24" s="44">
        <f t="shared" si="0"/>
        <v>24</v>
      </c>
      <c r="G24" s="43">
        <v>1</v>
      </c>
      <c r="H24" s="42">
        <v>30</v>
      </c>
      <c r="I24" s="41">
        <f t="shared" si="1"/>
        <v>30</v>
      </c>
      <c r="J24" s="41"/>
      <c r="K24" s="40">
        <f t="shared" si="2"/>
        <v>6</v>
      </c>
      <c r="L24" s="39">
        <f t="shared" si="3"/>
        <v>265.64000000000004</v>
      </c>
      <c r="M24" s="38" t="s">
        <v>389</v>
      </c>
    </row>
    <row r="25" spans="1:13" x14ac:dyDescent="0.25">
      <c r="A25" s="49">
        <v>42936</v>
      </c>
      <c r="B25" s="48" t="s">
        <v>325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268.64000000000004</v>
      </c>
      <c r="M25" s="38" t="s">
        <v>389</v>
      </c>
    </row>
    <row r="26" spans="1:13" x14ac:dyDescent="0.25">
      <c r="A26" s="49">
        <v>42936</v>
      </c>
      <c r="B26" s="48" t="s">
        <v>94</v>
      </c>
      <c r="C26" s="45" t="s">
        <v>35</v>
      </c>
      <c r="D26" s="43" t="s">
        <v>8</v>
      </c>
      <c r="E26" s="44">
        <v>17.5</v>
      </c>
      <c r="F26" s="44">
        <f t="shared" si="0"/>
        <v>17.5</v>
      </c>
      <c r="G26" s="43">
        <v>1</v>
      </c>
      <c r="H26" s="42">
        <v>25</v>
      </c>
      <c r="I26" s="41">
        <f t="shared" si="1"/>
        <v>25</v>
      </c>
      <c r="J26" s="41"/>
      <c r="K26" s="40">
        <f t="shared" si="2"/>
        <v>7.5</v>
      </c>
      <c r="L26" s="39">
        <f t="shared" si="3"/>
        <v>276.14000000000004</v>
      </c>
      <c r="M26" s="38" t="s">
        <v>390</v>
      </c>
    </row>
    <row r="27" spans="1:13" x14ac:dyDescent="0.25">
      <c r="A27" s="49">
        <v>42937</v>
      </c>
      <c r="B27" s="43" t="s">
        <v>42</v>
      </c>
      <c r="C27" s="45" t="s">
        <v>35</v>
      </c>
      <c r="D27" s="43" t="s">
        <v>8</v>
      </c>
      <c r="E27" s="44">
        <v>7</v>
      </c>
      <c r="F27" s="44">
        <f t="shared" si="0"/>
        <v>7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3</v>
      </c>
      <c r="L27" s="39">
        <f t="shared" si="3"/>
        <v>279.14000000000004</v>
      </c>
      <c r="M27" s="38" t="s">
        <v>391</v>
      </c>
    </row>
    <row r="28" spans="1:13" x14ac:dyDescent="0.25">
      <c r="A28" s="49">
        <v>42938</v>
      </c>
      <c r="B28" s="48" t="s">
        <v>44</v>
      </c>
      <c r="C28" s="45" t="s">
        <v>45</v>
      </c>
      <c r="D28" s="43" t="s">
        <v>36</v>
      </c>
      <c r="E28" s="44">
        <v>24</v>
      </c>
      <c r="F28" s="44">
        <f t="shared" si="0"/>
        <v>24</v>
      </c>
      <c r="G28" s="43">
        <v>1</v>
      </c>
      <c r="H28" s="42">
        <v>30</v>
      </c>
      <c r="I28" s="41">
        <f t="shared" si="1"/>
        <v>30</v>
      </c>
      <c r="J28" s="41"/>
      <c r="K28" s="40">
        <f t="shared" si="2"/>
        <v>6</v>
      </c>
      <c r="L28" s="39">
        <f t="shared" si="3"/>
        <v>285.14000000000004</v>
      </c>
      <c r="M28" s="38" t="s">
        <v>392</v>
      </c>
    </row>
    <row r="29" spans="1:13" x14ac:dyDescent="0.25">
      <c r="A29" s="49">
        <v>42939</v>
      </c>
      <c r="B29" s="43" t="s">
        <v>39</v>
      </c>
      <c r="C29" s="45" t="s">
        <v>177</v>
      </c>
      <c r="D29" s="43" t="s">
        <v>11</v>
      </c>
      <c r="E29" s="44">
        <v>3</v>
      </c>
      <c r="F29" s="44">
        <f t="shared" si="0"/>
        <v>3</v>
      </c>
      <c r="G29" s="43">
        <v>1</v>
      </c>
      <c r="H29" s="42">
        <v>10</v>
      </c>
      <c r="I29" s="41">
        <f t="shared" si="1"/>
        <v>10</v>
      </c>
      <c r="J29" s="41"/>
      <c r="K29" s="40">
        <f t="shared" si="2"/>
        <v>7</v>
      </c>
      <c r="L29" s="39">
        <f t="shared" si="3"/>
        <v>292.14000000000004</v>
      </c>
      <c r="M29" s="38" t="s">
        <v>393</v>
      </c>
    </row>
    <row r="30" spans="1:13" x14ac:dyDescent="0.25">
      <c r="A30" s="49">
        <v>42939</v>
      </c>
      <c r="B30" s="48" t="s">
        <v>69</v>
      </c>
      <c r="C30" s="45" t="s">
        <v>70</v>
      </c>
      <c r="D30" s="43" t="s">
        <v>11</v>
      </c>
      <c r="E30" s="44">
        <v>3.4</v>
      </c>
      <c r="F30" s="44">
        <f t="shared" si="0"/>
        <v>3.4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11.6</v>
      </c>
      <c r="L30" s="39">
        <f t="shared" si="3"/>
        <v>303.74000000000007</v>
      </c>
      <c r="M30" s="38" t="s">
        <v>393</v>
      </c>
    </row>
    <row r="31" spans="1:13" x14ac:dyDescent="0.25">
      <c r="A31" s="49">
        <v>42939</v>
      </c>
      <c r="B31" s="43" t="s">
        <v>39</v>
      </c>
      <c r="C31" s="45" t="s">
        <v>40</v>
      </c>
      <c r="D31" s="43" t="s">
        <v>11</v>
      </c>
      <c r="E31" s="44">
        <v>3</v>
      </c>
      <c r="F31" s="44">
        <f t="shared" si="0"/>
        <v>12</v>
      </c>
      <c r="G31" s="43">
        <v>4</v>
      </c>
      <c r="H31" s="42">
        <v>10</v>
      </c>
      <c r="I31" s="41">
        <f t="shared" si="1"/>
        <v>40</v>
      </c>
      <c r="J31" s="41"/>
      <c r="K31" s="40">
        <f t="shared" si="2"/>
        <v>28</v>
      </c>
      <c r="L31" s="39">
        <f t="shared" si="3"/>
        <v>331.74000000000007</v>
      </c>
      <c r="M31" s="38" t="s">
        <v>394</v>
      </c>
    </row>
    <row r="32" spans="1:13" x14ac:dyDescent="0.25">
      <c r="A32" s="49">
        <v>42939</v>
      </c>
      <c r="B32" s="43" t="s">
        <v>172</v>
      </c>
      <c r="C32" s="45" t="s">
        <v>173</v>
      </c>
      <c r="D32" s="43" t="s">
        <v>11</v>
      </c>
      <c r="E32" s="44">
        <v>3.56</v>
      </c>
      <c r="F32" s="44">
        <f t="shared" si="0"/>
        <v>7.12</v>
      </c>
      <c r="G32" s="43">
        <v>2</v>
      </c>
      <c r="H32" s="42">
        <v>12</v>
      </c>
      <c r="I32" s="41">
        <f t="shared" si="1"/>
        <v>24</v>
      </c>
      <c r="J32" s="41"/>
      <c r="K32" s="40">
        <f t="shared" si="2"/>
        <v>16.88</v>
      </c>
      <c r="L32" s="39">
        <f t="shared" si="3"/>
        <v>348.62000000000006</v>
      </c>
      <c r="M32" s="38" t="s">
        <v>394</v>
      </c>
    </row>
    <row r="33" spans="1:13" x14ac:dyDescent="0.25">
      <c r="A33" s="49">
        <v>42939</v>
      </c>
      <c r="B33" s="43" t="s">
        <v>66</v>
      </c>
      <c r="C33" s="45" t="s">
        <v>45</v>
      </c>
      <c r="D33" s="43" t="s">
        <v>13</v>
      </c>
      <c r="E33" s="44">
        <v>17.5</v>
      </c>
      <c r="F33" s="44">
        <f t="shared" si="0"/>
        <v>17.5</v>
      </c>
      <c r="G33" s="43">
        <v>1</v>
      </c>
      <c r="H33" s="42">
        <v>25</v>
      </c>
      <c r="I33" s="41">
        <f t="shared" si="1"/>
        <v>25</v>
      </c>
      <c r="J33" s="41"/>
      <c r="K33" s="40">
        <f t="shared" si="2"/>
        <v>7.5</v>
      </c>
      <c r="L33" s="39">
        <f t="shared" si="3"/>
        <v>356.12000000000006</v>
      </c>
      <c r="M33" s="38" t="s">
        <v>394</v>
      </c>
    </row>
    <row r="34" spans="1:13" x14ac:dyDescent="0.25">
      <c r="A34" s="49">
        <v>42939</v>
      </c>
      <c r="B34" s="48" t="s">
        <v>147</v>
      </c>
      <c r="C34" s="45" t="s">
        <v>45</v>
      </c>
      <c r="D34" s="43" t="s">
        <v>36</v>
      </c>
      <c r="E34" s="44">
        <v>24</v>
      </c>
      <c r="F34" s="44">
        <f t="shared" si="0"/>
        <v>24</v>
      </c>
      <c r="G34" s="43">
        <v>1</v>
      </c>
      <c r="H34" s="42">
        <v>30</v>
      </c>
      <c r="I34" s="41">
        <f t="shared" si="1"/>
        <v>30</v>
      </c>
      <c r="J34" s="41"/>
      <c r="K34" s="40">
        <f t="shared" si="2"/>
        <v>6</v>
      </c>
      <c r="L34" s="39">
        <f t="shared" si="3"/>
        <v>362.12000000000006</v>
      </c>
      <c r="M34" s="38" t="s">
        <v>394</v>
      </c>
    </row>
    <row r="35" spans="1:13" x14ac:dyDescent="0.25">
      <c r="A35" s="49">
        <v>42939</v>
      </c>
      <c r="B35" s="48" t="s">
        <v>89</v>
      </c>
      <c r="C35" s="71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365.12000000000006</v>
      </c>
      <c r="M35" s="38" t="s">
        <v>395</v>
      </c>
    </row>
    <row r="36" spans="1:13" x14ac:dyDescent="0.25">
      <c r="A36" s="49">
        <v>42939</v>
      </c>
      <c r="B36" s="48" t="s">
        <v>126</v>
      </c>
      <c r="C36" s="45" t="s">
        <v>35</v>
      </c>
      <c r="D36" s="43" t="s">
        <v>36</v>
      </c>
      <c r="E36" s="44">
        <v>12</v>
      </c>
      <c r="F36" s="44">
        <f t="shared" si="0"/>
        <v>12</v>
      </c>
      <c r="G36" s="43">
        <v>1</v>
      </c>
      <c r="H36" s="42">
        <v>15</v>
      </c>
      <c r="I36" s="41">
        <f t="shared" si="1"/>
        <v>15</v>
      </c>
      <c r="J36" s="41"/>
      <c r="K36" s="40">
        <f t="shared" si="2"/>
        <v>3</v>
      </c>
      <c r="L36" s="39">
        <f t="shared" si="3"/>
        <v>368.12000000000006</v>
      </c>
      <c r="M36" s="38" t="s">
        <v>395</v>
      </c>
    </row>
    <row r="37" spans="1:13" x14ac:dyDescent="0.25">
      <c r="A37" s="49">
        <v>42939</v>
      </c>
      <c r="B37" s="46" t="s">
        <v>51</v>
      </c>
      <c r="C37" s="45" t="s">
        <v>29</v>
      </c>
      <c r="D37" s="43" t="s">
        <v>11</v>
      </c>
      <c r="E37" s="44">
        <v>15.7</v>
      </c>
      <c r="F37" s="44">
        <f t="shared" si="0"/>
        <v>62.8</v>
      </c>
      <c r="G37" s="43">
        <v>4</v>
      </c>
      <c r="H37" s="42">
        <v>35</v>
      </c>
      <c r="I37" s="41">
        <f t="shared" si="1"/>
        <v>140</v>
      </c>
      <c r="J37" s="41"/>
      <c r="K37" s="40">
        <f t="shared" si="2"/>
        <v>77.2</v>
      </c>
      <c r="L37" s="39">
        <f t="shared" si="3"/>
        <v>445.32000000000005</v>
      </c>
      <c r="M37" s="38" t="s">
        <v>396</v>
      </c>
    </row>
    <row r="38" spans="1:13" x14ac:dyDescent="0.25">
      <c r="A38" s="49">
        <v>42939</v>
      </c>
      <c r="B38" s="48" t="s">
        <v>397</v>
      </c>
      <c r="C38" s="45" t="s">
        <v>398</v>
      </c>
      <c r="D38" s="43" t="s">
        <v>11</v>
      </c>
      <c r="E38" s="44">
        <v>42.718000000000004</v>
      </c>
      <c r="F38" s="44">
        <f t="shared" si="0"/>
        <v>85.436000000000007</v>
      </c>
      <c r="G38" s="43">
        <v>2</v>
      </c>
      <c r="H38" s="42">
        <v>70</v>
      </c>
      <c r="I38" s="41">
        <f t="shared" si="1"/>
        <v>140</v>
      </c>
      <c r="J38" s="41"/>
      <c r="K38" s="40">
        <f t="shared" si="2"/>
        <v>54.563999999999993</v>
      </c>
      <c r="L38" s="39">
        <f t="shared" si="3"/>
        <v>499.88400000000001</v>
      </c>
      <c r="M38" s="38" t="s">
        <v>396</v>
      </c>
    </row>
    <row r="39" spans="1:13" x14ac:dyDescent="0.25">
      <c r="A39" s="49">
        <v>42940</v>
      </c>
      <c r="B39" s="48" t="s">
        <v>62</v>
      </c>
      <c r="C39" s="45" t="s">
        <v>29</v>
      </c>
      <c r="D39" s="43" t="s">
        <v>11</v>
      </c>
      <c r="E39" s="44">
        <v>3.9</v>
      </c>
      <c r="F39" s="44">
        <f t="shared" si="0"/>
        <v>3.9</v>
      </c>
      <c r="G39" s="43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505.98400000000004</v>
      </c>
      <c r="M39" s="38" t="s">
        <v>399</v>
      </c>
    </row>
    <row r="40" spans="1:13" x14ac:dyDescent="0.25">
      <c r="A40" s="49">
        <v>42940</v>
      </c>
      <c r="B40" s="48" t="s">
        <v>63</v>
      </c>
      <c r="C40" s="45" t="s">
        <v>29</v>
      </c>
      <c r="D40" s="43" t="s">
        <v>11</v>
      </c>
      <c r="E40" s="44">
        <v>3.9</v>
      </c>
      <c r="F40" s="44">
        <f t="shared" si="0"/>
        <v>3.9</v>
      </c>
      <c r="G40" s="43">
        <v>1</v>
      </c>
      <c r="H40" s="42">
        <v>10</v>
      </c>
      <c r="I40" s="41">
        <f t="shared" si="1"/>
        <v>10</v>
      </c>
      <c r="J40" s="41"/>
      <c r="K40" s="40">
        <f t="shared" si="2"/>
        <v>6.1</v>
      </c>
      <c r="L40" s="39">
        <f t="shared" si="3"/>
        <v>512.08400000000006</v>
      </c>
      <c r="M40" s="38" t="s">
        <v>399</v>
      </c>
    </row>
    <row r="41" spans="1:13" x14ac:dyDescent="0.25">
      <c r="A41" s="49">
        <v>42941</v>
      </c>
      <c r="B41" s="64" t="s">
        <v>289</v>
      </c>
      <c r="C41" s="45" t="s">
        <v>79</v>
      </c>
      <c r="D41" s="43" t="s">
        <v>80</v>
      </c>
      <c r="E41" s="44">
        <v>100</v>
      </c>
      <c r="F41" s="44">
        <f t="shared" si="0"/>
        <v>100</v>
      </c>
      <c r="G41" s="43">
        <v>1</v>
      </c>
      <c r="H41" s="42">
        <v>149</v>
      </c>
      <c r="I41" s="41">
        <f t="shared" si="1"/>
        <v>149</v>
      </c>
      <c r="J41" s="41"/>
      <c r="K41" s="40">
        <f t="shared" si="2"/>
        <v>49</v>
      </c>
      <c r="L41" s="39">
        <f t="shared" si="3"/>
        <v>561.08400000000006</v>
      </c>
      <c r="M41" s="38" t="s">
        <v>400</v>
      </c>
    </row>
    <row r="42" spans="1:13" x14ac:dyDescent="0.25">
      <c r="A42" s="49">
        <v>42941</v>
      </c>
      <c r="B42" s="64" t="s">
        <v>78</v>
      </c>
      <c r="C42" s="45" t="s">
        <v>79</v>
      </c>
      <c r="D42" s="43" t="s">
        <v>80</v>
      </c>
      <c r="E42" s="44">
        <v>100</v>
      </c>
      <c r="F42" s="44">
        <f t="shared" si="0"/>
        <v>100</v>
      </c>
      <c r="G42" s="43">
        <v>1</v>
      </c>
      <c r="H42" s="42">
        <v>149</v>
      </c>
      <c r="I42" s="41">
        <f t="shared" si="1"/>
        <v>149</v>
      </c>
      <c r="J42" s="41"/>
      <c r="K42" s="40">
        <f t="shared" si="2"/>
        <v>49</v>
      </c>
      <c r="L42" s="39">
        <f t="shared" si="3"/>
        <v>610.08400000000006</v>
      </c>
      <c r="M42" s="38" t="s">
        <v>400</v>
      </c>
    </row>
    <row r="43" spans="1:13" x14ac:dyDescent="0.25">
      <c r="A43" s="49">
        <v>42941</v>
      </c>
      <c r="B43" s="48" t="s">
        <v>34</v>
      </c>
      <c r="C43" s="45" t="s">
        <v>35</v>
      </c>
      <c r="D43" s="43" t="s">
        <v>36</v>
      </c>
      <c r="E43" s="44">
        <v>16</v>
      </c>
      <c r="F43" s="44">
        <f>E43*G43</f>
        <v>16</v>
      </c>
      <c r="G43" s="43">
        <v>1</v>
      </c>
      <c r="H43" s="42">
        <v>20</v>
      </c>
      <c r="I43" s="41">
        <f t="shared" si="1"/>
        <v>20</v>
      </c>
      <c r="J43" s="41"/>
      <c r="K43" s="40">
        <f t="shared" si="2"/>
        <v>4</v>
      </c>
      <c r="L43" s="39">
        <f t="shared" si="3"/>
        <v>614.08400000000006</v>
      </c>
      <c r="M43" s="38" t="s">
        <v>400</v>
      </c>
    </row>
    <row r="44" spans="1:13" x14ac:dyDescent="0.25">
      <c r="A44" s="49">
        <v>42942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629.38400000000001</v>
      </c>
      <c r="M44" s="38" t="s">
        <v>401</v>
      </c>
    </row>
    <row r="45" spans="1:13" x14ac:dyDescent="0.25">
      <c r="A45" s="49">
        <v>42942</v>
      </c>
      <c r="B45" s="48" t="s">
        <v>358</v>
      </c>
      <c r="C45" s="45" t="s">
        <v>45</v>
      </c>
      <c r="D45" s="43" t="s">
        <v>36</v>
      </c>
      <c r="E45" s="44">
        <v>48</v>
      </c>
      <c r="F45" s="44">
        <f t="shared" si="0"/>
        <v>48</v>
      </c>
      <c r="G45" s="43">
        <v>1</v>
      </c>
      <c r="H45" s="42">
        <v>60</v>
      </c>
      <c r="I45" s="41">
        <f t="shared" si="1"/>
        <v>60</v>
      </c>
      <c r="J45" s="41"/>
      <c r="K45" s="40">
        <f t="shared" si="2"/>
        <v>12</v>
      </c>
      <c r="L45" s="39">
        <f t="shared" si="3"/>
        <v>641.38400000000001</v>
      </c>
      <c r="M45" s="38" t="s">
        <v>401</v>
      </c>
    </row>
    <row r="46" spans="1:13" x14ac:dyDescent="0.25">
      <c r="A46" s="49">
        <v>42943</v>
      </c>
      <c r="B46" s="48" t="s">
        <v>69</v>
      </c>
      <c r="C46" s="45" t="s">
        <v>70</v>
      </c>
      <c r="D46" s="43" t="s">
        <v>11</v>
      </c>
      <c r="E46" s="44">
        <v>3.4</v>
      </c>
      <c r="F46" s="44">
        <f t="shared" si="0"/>
        <v>3.4</v>
      </c>
      <c r="G46" s="43">
        <v>1</v>
      </c>
      <c r="H46" s="42">
        <v>15</v>
      </c>
      <c r="I46" s="41">
        <f t="shared" si="1"/>
        <v>15</v>
      </c>
      <c r="J46" s="41"/>
      <c r="K46" s="40">
        <f t="shared" si="2"/>
        <v>11.6</v>
      </c>
      <c r="L46" s="39">
        <f t="shared" si="3"/>
        <v>652.98400000000004</v>
      </c>
      <c r="M46" s="38" t="s">
        <v>402</v>
      </c>
    </row>
    <row r="47" spans="1:13" x14ac:dyDescent="0.25">
      <c r="A47" s="47" t="s">
        <v>403</v>
      </c>
      <c r="B47" s="48" t="s">
        <v>89</v>
      </c>
      <c r="C47" s="45" t="s">
        <v>35</v>
      </c>
      <c r="D47" s="43" t="s">
        <v>36</v>
      </c>
      <c r="E47" s="44">
        <v>12</v>
      </c>
      <c r="F47" s="44">
        <f t="shared" si="0"/>
        <v>12</v>
      </c>
      <c r="G47" s="43">
        <v>1</v>
      </c>
      <c r="H47" s="42">
        <v>15</v>
      </c>
      <c r="I47" s="41">
        <f t="shared" si="1"/>
        <v>15</v>
      </c>
      <c r="J47" s="41"/>
      <c r="K47" s="40">
        <f t="shared" si="2"/>
        <v>3</v>
      </c>
      <c r="L47" s="39">
        <f t="shared" si="3"/>
        <v>655.98400000000004</v>
      </c>
      <c r="M47" s="38" t="s">
        <v>404</v>
      </c>
    </row>
    <row r="48" spans="1:13" x14ac:dyDescent="0.25">
      <c r="A48" s="47" t="s">
        <v>403</v>
      </c>
      <c r="B48" s="48" t="s">
        <v>362</v>
      </c>
      <c r="C48" s="45" t="s">
        <v>45</v>
      </c>
      <c r="D48" s="43" t="s">
        <v>363</v>
      </c>
      <c r="E48" s="44">
        <v>28</v>
      </c>
      <c r="F48" s="44">
        <f t="shared" si="0"/>
        <v>28</v>
      </c>
      <c r="G48" s="43">
        <v>1</v>
      </c>
      <c r="H48" s="42">
        <v>40</v>
      </c>
      <c r="I48" s="41">
        <f t="shared" si="1"/>
        <v>40</v>
      </c>
      <c r="J48" s="41"/>
      <c r="K48" s="40">
        <f t="shared" si="2"/>
        <v>12</v>
      </c>
      <c r="L48" s="39">
        <f t="shared" si="3"/>
        <v>667.98400000000004</v>
      </c>
      <c r="M48" s="38" t="s">
        <v>405</v>
      </c>
    </row>
    <row r="49" spans="1:18" s="27" customFormat="1" ht="18.75" customHeight="1" x14ac:dyDescent="0.25">
      <c r="A49" s="37"/>
      <c r="B49" s="36" t="s">
        <v>0</v>
      </c>
      <c r="C49" s="35"/>
      <c r="D49" s="34"/>
      <c r="E49" s="33"/>
      <c r="F49" s="30">
        <f>SUBTOTAL(9,F4:F48)</f>
        <v>986.91599999999994</v>
      </c>
      <c r="G49" s="32">
        <f>SUBTOTAL(9,G4:G48)</f>
        <v>57</v>
      </c>
      <c r="H49" s="31"/>
      <c r="I49" s="30">
        <f>SUBTOTAL(9,I4:I48)</f>
        <v>1658.9</v>
      </c>
      <c r="J49" s="29">
        <f>SUBTOTAL(9,J4:J48)</f>
        <v>4.8</v>
      </c>
      <c r="K49" s="29">
        <f>SUBTOTAL(9,K4:K48)</f>
        <v>671.98400000000004</v>
      </c>
      <c r="L49" s="28"/>
    </row>
    <row r="50" spans="1:18" x14ac:dyDescent="0.25">
      <c r="A50" s="3"/>
      <c r="B50" s="3"/>
      <c r="D50" s="26"/>
      <c r="E50" s="25"/>
      <c r="F50" s="25"/>
      <c r="G50" s="24"/>
      <c r="H50" s="23"/>
      <c r="I50" s="22"/>
      <c r="J50" s="21"/>
      <c r="K50" s="20"/>
      <c r="L50" s="19"/>
    </row>
    <row r="51" spans="1:18" x14ac:dyDescent="0.25">
      <c r="A51" s="3"/>
      <c r="B51" s="3"/>
      <c r="D51" s="26"/>
      <c r="E51" s="25"/>
      <c r="F51" s="25"/>
      <c r="G51" s="24"/>
      <c r="H51" s="23"/>
      <c r="I51" s="22"/>
      <c r="J51" s="21"/>
      <c r="K51" s="20"/>
      <c r="L51" s="19"/>
    </row>
    <row r="52" spans="1:18" x14ac:dyDescent="0.25">
      <c r="A52" s="3"/>
      <c r="B52" s="15" t="s">
        <v>13</v>
      </c>
      <c r="C52" s="14"/>
      <c r="D52" s="13"/>
      <c r="E52" s="25"/>
      <c r="F52" s="25"/>
      <c r="G52" s="24"/>
      <c r="H52" s="23"/>
      <c r="I52" s="22"/>
      <c r="J52" s="21"/>
      <c r="K52" s="20"/>
      <c r="L52" s="19"/>
    </row>
    <row r="53" spans="1:18" x14ac:dyDescent="0.25">
      <c r="A53" s="3"/>
      <c r="B53" s="12" t="s">
        <v>4</v>
      </c>
      <c r="C53" s="11" t="s">
        <v>3</v>
      </c>
      <c r="D53" s="10" t="s">
        <v>2</v>
      </c>
      <c r="E53" s="25"/>
      <c r="F53" s="25"/>
      <c r="G53" s="24"/>
      <c r="H53" s="23"/>
      <c r="I53" s="22"/>
      <c r="J53" s="21"/>
      <c r="K53" s="20"/>
      <c r="L53" s="19"/>
    </row>
    <row r="54" spans="1:18" x14ac:dyDescent="0.25">
      <c r="A54" s="3"/>
      <c r="B54" s="9" t="s">
        <v>1</v>
      </c>
      <c r="C54" s="69">
        <v>17.5</v>
      </c>
      <c r="D54" s="67">
        <v>25</v>
      </c>
      <c r="E54" s="25"/>
      <c r="F54" s="25"/>
      <c r="G54" s="24"/>
      <c r="H54" s="23"/>
      <c r="I54" s="22"/>
      <c r="J54" s="21"/>
      <c r="K54" s="20"/>
      <c r="L54" s="19"/>
    </row>
    <row r="55" spans="1:18" ht="15.75" customHeight="1" x14ac:dyDescent="0.25">
      <c r="B55" s="6" t="s">
        <v>0</v>
      </c>
      <c r="C55" s="5">
        <f>SUM(C54:C54)</f>
        <v>17.5</v>
      </c>
      <c r="D55" s="4">
        <f>SUM(D54:D54)</f>
        <v>25</v>
      </c>
    </row>
    <row r="56" spans="1:18" s="17" customFormat="1" ht="18" customHeight="1" x14ac:dyDescent="0.25">
      <c r="B56" s="1"/>
      <c r="C56" s="16"/>
      <c r="D56" s="1"/>
      <c r="E56" s="18"/>
      <c r="F56" s="18"/>
      <c r="G56" s="18"/>
      <c r="H56" s="18"/>
      <c r="I56" s="18"/>
    </row>
    <row r="57" spans="1:18" x14ac:dyDescent="0.25">
      <c r="B57" s="15" t="s">
        <v>11</v>
      </c>
      <c r="C57" s="14"/>
      <c r="D57" s="13"/>
    </row>
    <row r="58" spans="1:18" s="2" customFormat="1" x14ac:dyDescent="0.25">
      <c r="A58" s="1"/>
      <c r="B58" s="12" t="s">
        <v>4</v>
      </c>
      <c r="C58" s="11" t="s">
        <v>3</v>
      </c>
      <c r="D58" s="10" t="s">
        <v>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134</v>
      </c>
      <c r="C59" s="8">
        <v>18</v>
      </c>
      <c r="D59" s="7">
        <v>60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407</v>
      </c>
      <c r="C60" s="8">
        <v>17</v>
      </c>
      <c r="D60" s="7">
        <v>75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408</v>
      </c>
      <c r="C61" s="8">
        <v>11.68</v>
      </c>
      <c r="D61" s="7">
        <v>36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409</v>
      </c>
      <c r="C62" s="8">
        <v>4.7</v>
      </c>
      <c r="D62" s="7">
        <v>20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406</v>
      </c>
      <c r="C63" s="8">
        <v>85.44</v>
      </c>
      <c r="D63" s="7">
        <v>140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9" t="s">
        <v>410</v>
      </c>
      <c r="C64" s="8">
        <v>157</v>
      </c>
      <c r="D64" s="7">
        <v>350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s="2" customFormat="1" x14ac:dyDescent="0.25">
      <c r="A65" s="1"/>
      <c r="B65" s="9" t="s">
        <v>411</v>
      </c>
      <c r="C65" s="8">
        <v>11.7</v>
      </c>
      <c r="D65" s="7">
        <v>30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s="2" customFormat="1" x14ac:dyDescent="0.25">
      <c r="A66" s="1"/>
      <c r="B66" s="6" t="s">
        <v>0</v>
      </c>
      <c r="C66" s="5">
        <f>SUM(C59:C65)</f>
        <v>305.52</v>
      </c>
      <c r="D66" s="4">
        <f>SUM(D59:D65)</f>
        <v>711</v>
      </c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"/>
      <c r="C67" s="16"/>
      <c r="D67" s="1"/>
      <c r="J67" s="1"/>
      <c r="K67" s="1"/>
      <c r="L67" s="1"/>
      <c r="M67" s="1"/>
      <c r="N67" s="1"/>
      <c r="O67" s="1"/>
      <c r="P67" s="1"/>
      <c r="Q67" s="1"/>
      <c r="R67" s="1"/>
    </row>
    <row r="70" spans="1:18" s="2" customFormat="1" x14ac:dyDescent="0.25">
      <c r="A70" s="1"/>
      <c r="B70" s="15" t="s">
        <v>7</v>
      </c>
      <c r="C70" s="14"/>
      <c r="D70" s="13"/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12" t="s">
        <v>4</v>
      </c>
      <c r="C71" s="11" t="s">
        <v>3</v>
      </c>
      <c r="D71" s="10" t="s">
        <v>2</v>
      </c>
      <c r="J71" s="1"/>
      <c r="K71" s="1"/>
      <c r="L71" s="1"/>
      <c r="M71" s="1"/>
      <c r="N71" s="1"/>
      <c r="O71" s="1"/>
      <c r="P71" s="1"/>
      <c r="Q71" s="1"/>
      <c r="R71" s="1"/>
    </row>
    <row r="72" spans="1:18" s="2" customFormat="1" x14ac:dyDescent="0.25">
      <c r="A72" s="1"/>
      <c r="B72" s="9" t="s">
        <v>413</v>
      </c>
      <c r="C72" s="69">
        <v>120</v>
      </c>
      <c r="D72" s="67">
        <v>150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9" t="s">
        <v>412</v>
      </c>
      <c r="C73" s="8">
        <v>104</v>
      </c>
      <c r="D73" s="7">
        <v>130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6" t="s">
        <v>0</v>
      </c>
      <c r="C74" s="5">
        <f>SUM(C72:C73)</f>
        <v>224</v>
      </c>
      <c r="D74" s="4">
        <f>SUM(D72:D73)</f>
        <v>280</v>
      </c>
      <c r="J74" s="1"/>
      <c r="K74" s="1"/>
      <c r="L74" s="1"/>
      <c r="M74" s="1"/>
      <c r="N74" s="1"/>
      <c r="O74" s="1"/>
      <c r="P74" s="1"/>
      <c r="Q74" s="1"/>
      <c r="R74" s="1"/>
    </row>
    <row r="76" spans="1:18" s="2" customFormat="1" x14ac:dyDescent="0.25">
      <c r="A76" s="1"/>
      <c r="B76" s="15" t="s">
        <v>5</v>
      </c>
      <c r="C76" s="14"/>
      <c r="D76" s="13"/>
      <c r="J76" s="1"/>
      <c r="K76" s="1"/>
      <c r="L76" s="1"/>
      <c r="M76" s="1"/>
      <c r="N76" s="1"/>
      <c r="O76" s="1"/>
      <c r="P76" s="1"/>
      <c r="Q76" s="1"/>
      <c r="R76" s="1"/>
    </row>
    <row r="77" spans="1:18" s="2" customFormat="1" x14ac:dyDescent="0.25">
      <c r="A77" s="1"/>
      <c r="B77" s="12" t="s">
        <v>4</v>
      </c>
      <c r="C77" s="11" t="s">
        <v>3</v>
      </c>
      <c r="D77" s="10" t="s">
        <v>2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s="2" customFormat="1" x14ac:dyDescent="0.25">
      <c r="A78" s="1"/>
      <c r="B78" s="9" t="s">
        <v>1</v>
      </c>
      <c r="C78" s="8">
        <v>18</v>
      </c>
      <c r="D78" s="7">
        <v>25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s="2" customFormat="1" x14ac:dyDescent="0.25">
      <c r="A79" s="1"/>
      <c r="B79" s="6" t="s">
        <v>0</v>
      </c>
      <c r="C79" s="5">
        <f>SUM(C78:C78)</f>
        <v>18</v>
      </c>
      <c r="D79" s="4">
        <f>SUM(D78:D78)</f>
        <v>25</v>
      </c>
      <c r="J79" s="1"/>
      <c r="K79" s="1"/>
      <c r="L79" s="1"/>
      <c r="M79" s="1"/>
      <c r="N79" s="1"/>
      <c r="O79" s="1"/>
      <c r="P79" s="1"/>
      <c r="Q79" s="1"/>
      <c r="R79" s="1"/>
    </row>
    <row r="84" spans="1:18" s="2" customFormat="1" x14ac:dyDescent="0.25">
      <c r="A84" s="1"/>
      <c r="B84" s="15" t="s">
        <v>144</v>
      </c>
      <c r="C84" s="14"/>
      <c r="D84" s="13"/>
      <c r="J84" s="1"/>
      <c r="K84" s="1"/>
      <c r="L84" s="1"/>
      <c r="M84" s="1"/>
      <c r="N84" s="1"/>
      <c r="O84" s="1"/>
      <c r="P84" s="1"/>
      <c r="Q84" s="1"/>
      <c r="R84" s="1"/>
    </row>
    <row r="85" spans="1:18" s="2" customFormat="1" x14ac:dyDescent="0.25">
      <c r="A85" s="1"/>
      <c r="B85" s="12" t="s">
        <v>4</v>
      </c>
      <c r="C85" s="11" t="s">
        <v>3</v>
      </c>
      <c r="D85" s="10" t="s">
        <v>2</v>
      </c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9" t="s">
        <v>253</v>
      </c>
      <c r="C86" s="8">
        <v>265</v>
      </c>
      <c r="D86" s="7">
        <v>397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6" t="s">
        <v>0</v>
      </c>
      <c r="C87" s="5">
        <f>SUM(C86:C86)</f>
        <v>265</v>
      </c>
      <c r="D87" s="4">
        <f>SUM(D86:D86)</f>
        <v>397</v>
      </c>
      <c r="J87" s="1"/>
      <c r="K87" s="1"/>
      <c r="L87" s="1"/>
      <c r="M87" s="1"/>
      <c r="N87" s="1"/>
      <c r="O87" s="1"/>
      <c r="P87" s="1"/>
      <c r="Q87" s="1"/>
      <c r="R87" s="1"/>
    </row>
    <row r="90" spans="1:18" s="2" customFormat="1" x14ac:dyDescent="0.25">
      <c r="A90" s="1"/>
      <c r="B90" s="15" t="s">
        <v>142</v>
      </c>
      <c r="C90" s="14"/>
      <c r="D90" s="13"/>
      <c r="J90" s="1"/>
      <c r="K90" s="1"/>
      <c r="L90" s="1"/>
      <c r="M90" s="1"/>
      <c r="N90" s="1"/>
      <c r="O90" s="1"/>
      <c r="P90" s="1"/>
      <c r="Q90" s="1"/>
      <c r="R90" s="1"/>
    </row>
    <row r="91" spans="1:18" s="2" customFormat="1" x14ac:dyDescent="0.25">
      <c r="A91" s="1"/>
      <c r="B91" s="12" t="s">
        <v>4</v>
      </c>
      <c r="C91" s="11" t="s">
        <v>3</v>
      </c>
      <c r="D91" s="10" t="s">
        <v>2</v>
      </c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9" t="s">
        <v>414</v>
      </c>
      <c r="C92" s="8">
        <v>16.8</v>
      </c>
      <c r="D92" s="7">
        <v>24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6" t="s">
        <v>0</v>
      </c>
      <c r="C93" s="5">
        <f>SUM(C92:C92)</f>
        <v>16.8</v>
      </c>
      <c r="D93" s="4">
        <f>SUM(D92:D92)</f>
        <v>24</v>
      </c>
      <c r="J93" s="1"/>
      <c r="K93" s="1"/>
      <c r="L93" s="1"/>
      <c r="M93" s="1"/>
      <c r="N93" s="1"/>
      <c r="O93" s="1"/>
      <c r="P93" s="1"/>
      <c r="Q93" s="1"/>
      <c r="R93" s="1"/>
    </row>
    <row r="96" spans="1:18" s="2" customFormat="1" x14ac:dyDescent="0.25">
      <c r="A96" s="1"/>
      <c r="B96" s="15" t="s">
        <v>6</v>
      </c>
      <c r="C96" s="14"/>
      <c r="D96" s="13"/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12" t="s">
        <v>4</v>
      </c>
      <c r="C97" s="11" t="s">
        <v>3</v>
      </c>
      <c r="D97" s="10" t="s">
        <v>2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252</v>
      </c>
      <c r="C98" s="8">
        <v>40</v>
      </c>
      <c r="D98" s="7">
        <v>49.9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6" t="s">
        <v>0</v>
      </c>
      <c r="C99" s="5">
        <f>SUBTOTAL(9,C98)</f>
        <v>40</v>
      </c>
      <c r="D99" s="4">
        <f>SUBTOTAL(9,D98)</f>
        <v>49.9</v>
      </c>
      <c r="J99" s="1"/>
      <c r="K99" s="1"/>
      <c r="L99" s="1"/>
      <c r="M99" s="1"/>
      <c r="N99" s="1"/>
      <c r="O99" s="1"/>
      <c r="P99" s="1"/>
      <c r="Q99" s="1"/>
      <c r="R99" s="1"/>
    </row>
    <row r="102" spans="1:18" s="2" customFormat="1" x14ac:dyDescent="0.25">
      <c r="A102" s="1"/>
      <c r="B102" s="15" t="s">
        <v>8</v>
      </c>
      <c r="C102" s="14"/>
      <c r="D102" s="1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12" t="s">
        <v>4</v>
      </c>
      <c r="C103" s="11" t="s">
        <v>3</v>
      </c>
      <c r="D103" s="10" t="s">
        <v>2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9" t="s">
        <v>197</v>
      </c>
      <c r="C104" s="8">
        <v>35.700000000000003</v>
      </c>
      <c r="D104" s="7">
        <v>51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6" t="s">
        <v>0</v>
      </c>
      <c r="C105" s="5">
        <f>SUM(C104:C104)</f>
        <v>35.700000000000003</v>
      </c>
      <c r="D105" s="4">
        <f>SUM(D104:D104)</f>
        <v>51</v>
      </c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363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1</v>
      </c>
      <c r="C110" s="8">
        <v>28</v>
      </c>
      <c r="D110" s="7">
        <v>40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6" t="s">
        <v>0</v>
      </c>
      <c r="C111" s="5">
        <f>SUBTOTAL(9,C110)</f>
        <v>28</v>
      </c>
      <c r="D111" s="4">
        <f>SUBTOTAL(9,D110)</f>
        <v>40</v>
      </c>
      <c r="J111" s="1"/>
      <c r="K111" s="1"/>
      <c r="L111" s="1"/>
      <c r="M111" s="1"/>
      <c r="N111" s="1"/>
      <c r="O111" s="1"/>
      <c r="P111" s="1"/>
      <c r="Q111" s="1"/>
      <c r="R111" s="1"/>
    </row>
    <row r="114" spans="2:4" x14ac:dyDescent="0.25">
      <c r="B114" s="15" t="s">
        <v>341</v>
      </c>
      <c r="C114" s="14"/>
      <c r="D114" s="13"/>
    </row>
    <row r="115" spans="2:4" x14ac:dyDescent="0.25">
      <c r="B115" s="12" t="s">
        <v>4</v>
      </c>
      <c r="C115" s="11" t="s">
        <v>3</v>
      </c>
      <c r="D115" s="10" t="s">
        <v>2</v>
      </c>
    </row>
    <row r="116" spans="2:4" x14ac:dyDescent="0.25">
      <c r="B116" s="9" t="s">
        <v>131</v>
      </c>
      <c r="C116" s="8">
        <v>36.4</v>
      </c>
      <c r="D116" s="7">
        <v>56</v>
      </c>
    </row>
    <row r="117" spans="2:4" x14ac:dyDescent="0.25">
      <c r="B117" s="6" t="s">
        <v>0</v>
      </c>
      <c r="C117" s="5">
        <f>SUM(C116:C116)</f>
        <v>36.4</v>
      </c>
      <c r="D117" s="4">
        <f>SUM(D116:D116)</f>
        <v>56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50"/>
  <sheetViews>
    <sheetView topLeftCell="A27" workbookViewId="0">
      <selection activeCell="A18" sqref="A18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415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42949</v>
      </c>
      <c r="B4" s="46" t="s">
        <v>51</v>
      </c>
      <c r="C4" s="45" t="s">
        <v>29</v>
      </c>
      <c r="D4" s="43" t="s">
        <v>11</v>
      </c>
      <c r="E4" s="44">
        <v>15.7</v>
      </c>
      <c r="F4" s="44">
        <f t="shared" ref="F4:F83" si="0">E4*G4</f>
        <v>15.7</v>
      </c>
      <c r="G4" s="43">
        <v>1</v>
      </c>
      <c r="H4" s="50">
        <v>35</v>
      </c>
      <c r="I4" s="41">
        <f t="shared" ref="I4:I83" si="1">H4*G4</f>
        <v>35</v>
      </c>
      <c r="J4" s="41">
        <v>4.8</v>
      </c>
      <c r="K4" s="40">
        <f t="shared" ref="K4:K83" si="2">I4-F4</f>
        <v>19.3</v>
      </c>
      <c r="L4" s="39">
        <f>K4</f>
        <v>19.3</v>
      </c>
      <c r="M4" s="38" t="s">
        <v>416</v>
      </c>
    </row>
    <row r="5" spans="1:13" hidden="1" x14ac:dyDescent="0.25">
      <c r="A5" s="49">
        <v>42950</v>
      </c>
      <c r="B5" s="43" t="s">
        <v>418</v>
      </c>
      <c r="C5" s="45" t="s">
        <v>35</v>
      </c>
      <c r="D5" s="43" t="s">
        <v>314</v>
      </c>
      <c r="E5" s="44">
        <v>22.75</v>
      </c>
      <c r="F5" s="44">
        <f t="shared" si="0"/>
        <v>22.75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12.25</v>
      </c>
      <c r="L5" s="39">
        <f t="shared" ref="L5:L83" si="3">L4+K5</f>
        <v>31.55</v>
      </c>
      <c r="M5" s="38" t="s">
        <v>417</v>
      </c>
    </row>
    <row r="6" spans="1:13" x14ac:dyDescent="0.25">
      <c r="A6" s="49">
        <v>42950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50.85</v>
      </c>
      <c r="M6" s="38" t="s">
        <v>419</v>
      </c>
    </row>
    <row r="7" spans="1:13" ht="16.5" customHeight="1" x14ac:dyDescent="0.25">
      <c r="A7" s="49">
        <v>42950</v>
      </c>
      <c r="B7" s="48" t="s">
        <v>69</v>
      </c>
      <c r="C7" s="45" t="s">
        <v>70</v>
      </c>
      <c r="D7" s="43" t="s">
        <v>11</v>
      </c>
      <c r="E7" s="44">
        <v>3.4</v>
      </c>
      <c r="F7" s="44">
        <f t="shared" si="0"/>
        <v>6.8</v>
      </c>
      <c r="G7" s="43">
        <v>2</v>
      </c>
      <c r="H7" s="42">
        <v>15</v>
      </c>
      <c r="I7" s="41">
        <f t="shared" si="1"/>
        <v>30</v>
      </c>
      <c r="J7" s="41"/>
      <c r="K7" s="40">
        <f t="shared" si="2"/>
        <v>23.2</v>
      </c>
      <c r="L7" s="39">
        <f t="shared" si="3"/>
        <v>74.05</v>
      </c>
      <c r="M7" s="38" t="s">
        <v>420</v>
      </c>
    </row>
    <row r="8" spans="1:13" x14ac:dyDescent="0.25">
      <c r="A8" s="49">
        <v>42951</v>
      </c>
      <c r="B8" s="48" t="s">
        <v>63</v>
      </c>
      <c r="C8" s="45" t="s">
        <v>29</v>
      </c>
      <c r="D8" s="43" t="s">
        <v>11</v>
      </c>
      <c r="E8" s="44">
        <v>3.9</v>
      </c>
      <c r="F8" s="44">
        <f t="shared" si="0"/>
        <v>3.9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6.1</v>
      </c>
      <c r="L8" s="39">
        <f t="shared" si="3"/>
        <v>80.149999999999991</v>
      </c>
      <c r="M8" s="38" t="s">
        <v>421</v>
      </c>
    </row>
    <row r="9" spans="1:13" x14ac:dyDescent="0.25">
      <c r="A9" s="49">
        <v>42951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83.999999999999986</v>
      </c>
      <c r="M9" s="38" t="s">
        <v>422</v>
      </c>
    </row>
    <row r="10" spans="1:13" x14ac:dyDescent="0.25">
      <c r="A10" s="49">
        <v>42951</v>
      </c>
      <c r="B10" s="48" t="s">
        <v>107</v>
      </c>
      <c r="C10" s="45" t="s">
        <v>108</v>
      </c>
      <c r="D10" s="43" t="s">
        <v>11</v>
      </c>
      <c r="E10" s="44">
        <v>3.5</v>
      </c>
      <c r="F10" s="44">
        <f t="shared" si="0"/>
        <v>7</v>
      </c>
      <c r="G10" s="43">
        <v>2</v>
      </c>
      <c r="H10" s="42">
        <v>5</v>
      </c>
      <c r="I10" s="41">
        <f t="shared" si="1"/>
        <v>10</v>
      </c>
      <c r="J10" s="41"/>
      <c r="K10" s="40">
        <f t="shared" si="2"/>
        <v>3</v>
      </c>
      <c r="L10" s="39">
        <f t="shared" si="3"/>
        <v>86.999999999999986</v>
      </c>
      <c r="M10" s="38" t="s">
        <v>423</v>
      </c>
    </row>
    <row r="11" spans="1:13" x14ac:dyDescent="0.25">
      <c r="A11" s="49">
        <v>42951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7</v>
      </c>
      <c r="G11" s="43">
        <v>2</v>
      </c>
      <c r="H11" s="42">
        <v>5</v>
      </c>
      <c r="I11" s="41">
        <f t="shared" si="1"/>
        <v>10</v>
      </c>
      <c r="J11" s="41"/>
      <c r="K11" s="40">
        <f t="shared" si="2"/>
        <v>3</v>
      </c>
      <c r="L11" s="39">
        <f t="shared" si="3"/>
        <v>89.999999999999986</v>
      </c>
      <c r="M11" s="38" t="s">
        <v>424</v>
      </c>
    </row>
    <row r="12" spans="1:13" x14ac:dyDescent="0.25">
      <c r="A12" s="47">
        <v>42952</v>
      </c>
      <c r="B12" s="48" t="s">
        <v>107</v>
      </c>
      <c r="C12" s="45" t="s">
        <v>108</v>
      </c>
      <c r="D12" s="43" t="s">
        <v>11</v>
      </c>
      <c r="E12" s="44">
        <v>3.5</v>
      </c>
      <c r="F12" s="44">
        <f t="shared" si="0"/>
        <v>10.5</v>
      </c>
      <c r="G12" s="43">
        <v>3</v>
      </c>
      <c r="H12" s="42">
        <v>5</v>
      </c>
      <c r="I12" s="41">
        <f t="shared" si="1"/>
        <v>15</v>
      </c>
      <c r="J12" s="41"/>
      <c r="K12" s="40">
        <f t="shared" si="2"/>
        <v>4.5</v>
      </c>
      <c r="L12" s="39">
        <f t="shared" si="3"/>
        <v>94.499999999999986</v>
      </c>
      <c r="M12" s="38" t="s">
        <v>425</v>
      </c>
    </row>
    <row r="13" spans="1:13" hidden="1" x14ac:dyDescent="0.25">
      <c r="A13" s="49">
        <v>42952</v>
      </c>
      <c r="B13" s="48" t="s">
        <v>147</v>
      </c>
      <c r="C13" s="45" t="s">
        <v>45</v>
      </c>
      <c r="D13" s="43" t="s">
        <v>36</v>
      </c>
      <c r="E13" s="44">
        <v>24</v>
      </c>
      <c r="F13" s="44">
        <f t="shared" si="0"/>
        <v>48</v>
      </c>
      <c r="G13" s="43">
        <v>2</v>
      </c>
      <c r="H13" s="42">
        <v>30</v>
      </c>
      <c r="I13" s="41">
        <f t="shared" si="1"/>
        <v>60</v>
      </c>
      <c r="J13" s="41"/>
      <c r="K13" s="40">
        <f t="shared" si="2"/>
        <v>12</v>
      </c>
      <c r="L13" s="39">
        <f t="shared" si="3"/>
        <v>106.49999999999999</v>
      </c>
      <c r="M13" s="38" t="s">
        <v>425</v>
      </c>
    </row>
    <row r="14" spans="1:13" hidden="1" x14ac:dyDescent="0.25">
      <c r="A14" s="49">
        <v>42952</v>
      </c>
      <c r="B14" s="48" t="s">
        <v>34</v>
      </c>
      <c r="C14" s="45" t="s">
        <v>35</v>
      </c>
      <c r="D14" s="43" t="s">
        <v>36</v>
      </c>
      <c r="E14" s="44">
        <v>16</v>
      </c>
      <c r="F14" s="44">
        <f t="shared" si="0"/>
        <v>16</v>
      </c>
      <c r="G14" s="43">
        <v>1</v>
      </c>
      <c r="H14" s="42">
        <v>20</v>
      </c>
      <c r="I14" s="41">
        <f t="shared" si="1"/>
        <v>20</v>
      </c>
      <c r="J14" s="41"/>
      <c r="K14" s="40">
        <f t="shared" si="2"/>
        <v>4</v>
      </c>
      <c r="L14" s="39">
        <f t="shared" si="3"/>
        <v>110.49999999999999</v>
      </c>
      <c r="M14" s="38" t="s">
        <v>426</v>
      </c>
    </row>
    <row r="15" spans="1:13" hidden="1" x14ac:dyDescent="0.25">
      <c r="A15" s="49">
        <v>42952</v>
      </c>
      <c r="B15" s="48" t="s">
        <v>34</v>
      </c>
      <c r="C15" s="45" t="s">
        <v>35</v>
      </c>
      <c r="D15" s="43" t="s">
        <v>36</v>
      </c>
      <c r="E15" s="44">
        <v>16</v>
      </c>
      <c r="F15" s="44">
        <f t="shared" si="0"/>
        <v>16</v>
      </c>
      <c r="G15" s="43">
        <v>1</v>
      </c>
      <c r="H15" s="42">
        <v>20</v>
      </c>
      <c r="I15" s="41">
        <f>H15*G15</f>
        <v>20</v>
      </c>
      <c r="J15" s="41"/>
      <c r="K15" s="40">
        <f t="shared" si="2"/>
        <v>4</v>
      </c>
      <c r="L15" s="39">
        <f t="shared" si="3"/>
        <v>114.49999999999999</v>
      </c>
      <c r="M15" s="38" t="s">
        <v>427</v>
      </c>
    </row>
    <row r="16" spans="1:13" hidden="1" x14ac:dyDescent="0.25">
      <c r="A16" s="49">
        <v>42952</v>
      </c>
      <c r="B16" s="48" t="s">
        <v>89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117.49999999999999</v>
      </c>
      <c r="M16" s="38" t="s">
        <v>427</v>
      </c>
    </row>
    <row r="17" spans="1:13" x14ac:dyDescent="0.25">
      <c r="A17" s="47">
        <v>42953</v>
      </c>
      <c r="B17" s="48" t="s">
        <v>107</v>
      </c>
      <c r="C17" s="45" t="s">
        <v>108</v>
      </c>
      <c r="D17" s="43" t="s">
        <v>11</v>
      </c>
      <c r="E17" s="44">
        <v>3.5</v>
      </c>
      <c r="F17" s="44">
        <f t="shared" si="0"/>
        <v>21</v>
      </c>
      <c r="G17" s="43">
        <v>6</v>
      </c>
      <c r="H17" s="42">
        <v>5</v>
      </c>
      <c r="I17" s="41">
        <f t="shared" si="1"/>
        <v>30</v>
      </c>
      <c r="J17" s="41"/>
      <c r="K17" s="40">
        <f t="shared" si="2"/>
        <v>9</v>
      </c>
      <c r="L17" s="39">
        <f t="shared" si="3"/>
        <v>126.49999999999999</v>
      </c>
      <c r="M17" s="38" t="s">
        <v>428</v>
      </c>
    </row>
    <row r="18" spans="1:13" hidden="1" x14ac:dyDescent="0.25">
      <c r="A18" s="47">
        <v>42954</v>
      </c>
      <c r="B18" s="43" t="s">
        <v>92</v>
      </c>
      <c r="C18" s="45" t="s">
        <v>45</v>
      </c>
      <c r="D18" s="43" t="s">
        <v>6</v>
      </c>
      <c r="E18" s="44">
        <v>40</v>
      </c>
      <c r="F18" s="44">
        <f t="shared" si="0"/>
        <v>40</v>
      </c>
      <c r="G18" s="43">
        <v>1</v>
      </c>
      <c r="H18" s="42">
        <v>49.9</v>
      </c>
      <c r="I18" s="41">
        <f t="shared" si="1"/>
        <v>49.9</v>
      </c>
      <c r="J18" s="41"/>
      <c r="K18" s="40">
        <f t="shared" si="2"/>
        <v>9.8999999999999986</v>
      </c>
      <c r="L18" s="39">
        <f t="shared" si="3"/>
        <v>136.39999999999998</v>
      </c>
      <c r="M18" s="38" t="s">
        <v>429</v>
      </c>
    </row>
    <row r="19" spans="1:13" hidden="1" x14ac:dyDescent="0.25">
      <c r="A19" s="47">
        <v>42955</v>
      </c>
      <c r="B19" s="48" t="s">
        <v>56</v>
      </c>
      <c r="C19" s="45" t="s">
        <v>35</v>
      </c>
      <c r="D19" s="43" t="s">
        <v>57</v>
      </c>
      <c r="E19" s="44">
        <v>5.6</v>
      </c>
      <c r="F19" s="44">
        <f t="shared" si="0"/>
        <v>11.2</v>
      </c>
      <c r="G19" s="43">
        <v>2</v>
      </c>
      <c r="H19" s="42">
        <v>8</v>
      </c>
      <c r="I19" s="41">
        <f t="shared" si="1"/>
        <v>16</v>
      </c>
      <c r="J19" s="41"/>
      <c r="K19" s="40">
        <f t="shared" si="2"/>
        <v>4.8000000000000007</v>
      </c>
      <c r="L19" s="39">
        <f t="shared" si="3"/>
        <v>141.19999999999999</v>
      </c>
      <c r="M19" s="38" t="s">
        <v>430</v>
      </c>
    </row>
    <row r="20" spans="1:13" hidden="1" x14ac:dyDescent="0.25">
      <c r="A20" s="47">
        <v>42955</v>
      </c>
      <c r="B20" s="48" t="s">
        <v>126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144.19999999999999</v>
      </c>
      <c r="M20" s="38" t="s">
        <v>430</v>
      </c>
    </row>
    <row r="21" spans="1:13" hidden="1" x14ac:dyDescent="0.25">
      <c r="A21" s="47">
        <v>42955</v>
      </c>
      <c r="B21" s="48" t="s">
        <v>34</v>
      </c>
      <c r="C21" s="45" t="s">
        <v>35</v>
      </c>
      <c r="D21" s="43" t="s">
        <v>36</v>
      </c>
      <c r="E21" s="44">
        <v>12</v>
      </c>
      <c r="F21" s="44">
        <f t="shared" si="0"/>
        <v>12</v>
      </c>
      <c r="G21" s="43">
        <v>1</v>
      </c>
      <c r="H21" s="42">
        <v>20</v>
      </c>
      <c r="I21" s="41">
        <f t="shared" si="1"/>
        <v>20</v>
      </c>
      <c r="J21" s="41"/>
      <c r="K21" s="40">
        <f t="shared" si="2"/>
        <v>8</v>
      </c>
      <c r="L21" s="39">
        <f t="shared" si="3"/>
        <v>152.19999999999999</v>
      </c>
      <c r="M21" s="38" t="s">
        <v>431</v>
      </c>
    </row>
    <row r="22" spans="1:13" hidden="1" x14ac:dyDescent="0.25">
      <c r="A22" s="47">
        <v>42955</v>
      </c>
      <c r="B22" s="48" t="s">
        <v>325</v>
      </c>
      <c r="C22" s="45" t="s">
        <v>35</v>
      </c>
      <c r="D22" s="43" t="s">
        <v>36</v>
      </c>
      <c r="E22" s="44">
        <v>12</v>
      </c>
      <c r="F22" s="44">
        <f t="shared" si="0"/>
        <v>12</v>
      </c>
      <c r="G22" s="43">
        <v>1</v>
      </c>
      <c r="H22" s="42">
        <v>15</v>
      </c>
      <c r="I22" s="41">
        <f t="shared" si="1"/>
        <v>15</v>
      </c>
      <c r="J22" s="41"/>
      <c r="K22" s="40">
        <f t="shared" si="2"/>
        <v>3</v>
      </c>
      <c r="L22" s="39">
        <f t="shared" si="3"/>
        <v>155.19999999999999</v>
      </c>
      <c r="M22" s="38" t="s">
        <v>431</v>
      </c>
    </row>
    <row r="23" spans="1:13" x14ac:dyDescent="0.25">
      <c r="A23" s="47">
        <v>42956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7.8</v>
      </c>
      <c r="G23" s="43">
        <v>2</v>
      </c>
      <c r="H23" s="42">
        <v>10</v>
      </c>
      <c r="I23" s="41">
        <f t="shared" si="1"/>
        <v>20</v>
      </c>
      <c r="J23" s="41"/>
      <c r="K23" s="40">
        <f t="shared" si="2"/>
        <v>12.2</v>
      </c>
      <c r="L23" s="39">
        <f t="shared" si="3"/>
        <v>167.39999999999998</v>
      </c>
      <c r="M23" s="38" t="s">
        <v>432</v>
      </c>
    </row>
    <row r="24" spans="1:13" x14ac:dyDescent="0.25">
      <c r="A24" s="49">
        <v>42956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173.49999999999997</v>
      </c>
      <c r="M24" s="38" t="s">
        <v>432</v>
      </c>
    </row>
    <row r="25" spans="1:13" x14ac:dyDescent="0.25">
      <c r="A25" s="49">
        <v>42957</v>
      </c>
      <c r="B25" s="48" t="s">
        <v>310</v>
      </c>
      <c r="C25" s="45" t="s">
        <v>49</v>
      </c>
      <c r="D25" s="43" t="s">
        <v>11</v>
      </c>
      <c r="E25" s="44">
        <v>0.28999999999999998</v>
      </c>
      <c r="F25" s="44">
        <f t="shared" si="0"/>
        <v>2.0299999999999998</v>
      </c>
      <c r="G25" s="43">
        <v>7</v>
      </c>
      <c r="H25" s="42">
        <v>0.3</v>
      </c>
      <c r="I25" s="41">
        <f t="shared" si="1"/>
        <v>2.1</v>
      </c>
      <c r="J25" s="41"/>
      <c r="K25" s="40">
        <f t="shared" si="2"/>
        <v>7.0000000000000284E-2</v>
      </c>
      <c r="L25" s="39">
        <f t="shared" si="3"/>
        <v>173.56999999999996</v>
      </c>
      <c r="M25" s="38" t="s">
        <v>433</v>
      </c>
    </row>
    <row r="26" spans="1:13" hidden="1" x14ac:dyDescent="0.25">
      <c r="A26" s="49">
        <v>42957</v>
      </c>
      <c r="B26" s="43" t="s">
        <v>42</v>
      </c>
      <c r="C26" s="45" t="s">
        <v>35</v>
      </c>
      <c r="D26" s="43" t="s">
        <v>8</v>
      </c>
      <c r="E26" s="44">
        <v>7</v>
      </c>
      <c r="F26" s="44">
        <f t="shared" si="0"/>
        <v>7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3</v>
      </c>
      <c r="L26" s="39">
        <f t="shared" si="3"/>
        <v>176.56999999999996</v>
      </c>
      <c r="M26" s="38" t="s">
        <v>433</v>
      </c>
    </row>
    <row r="27" spans="1:13" x14ac:dyDescent="0.25">
      <c r="A27" s="49">
        <v>42957</v>
      </c>
      <c r="B27" s="48" t="s">
        <v>59</v>
      </c>
      <c r="C27" s="45" t="s">
        <v>60</v>
      </c>
      <c r="D27" s="43" t="s">
        <v>11</v>
      </c>
      <c r="E27" s="44">
        <v>1.1499999999999999</v>
      </c>
      <c r="F27" s="44">
        <f t="shared" si="0"/>
        <v>1.1499999999999999</v>
      </c>
      <c r="G27" s="43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180.41999999999996</v>
      </c>
      <c r="M27" s="38" t="s">
        <v>434</v>
      </c>
    </row>
    <row r="28" spans="1:13" x14ac:dyDescent="0.25">
      <c r="A28" s="49">
        <v>42957</v>
      </c>
      <c r="B28" s="48" t="s">
        <v>107</v>
      </c>
      <c r="C28" s="45" t="s">
        <v>108</v>
      </c>
      <c r="D28" s="43" t="s">
        <v>11</v>
      </c>
      <c r="E28" s="44">
        <v>3.5</v>
      </c>
      <c r="F28" s="44">
        <f t="shared" si="0"/>
        <v>3.5</v>
      </c>
      <c r="G28" s="43">
        <v>1</v>
      </c>
      <c r="H28" s="42">
        <v>5</v>
      </c>
      <c r="I28" s="41">
        <f t="shared" si="1"/>
        <v>5</v>
      </c>
      <c r="J28" s="41"/>
      <c r="K28" s="40">
        <f t="shared" si="2"/>
        <v>1.5</v>
      </c>
      <c r="L28" s="39">
        <f t="shared" si="3"/>
        <v>181.91999999999996</v>
      </c>
      <c r="M28" s="38" t="s">
        <v>435</v>
      </c>
    </row>
    <row r="29" spans="1:13" hidden="1" x14ac:dyDescent="0.25">
      <c r="A29" s="49">
        <v>42959</v>
      </c>
      <c r="B29" s="43" t="s">
        <v>436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186.71999999999997</v>
      </c>
      <c r="M29" s="38" t="s">
        <v>437</v>
      </c>
    </row>
    <row r="30" spans="1:13" hidden="1" x14ac:dyDescent="0.25">
      <c r="A30" s="49">
        <v>42959</v>
      </c>
      <c r="B30" s="48" t="s">
        <v>438</v>
      </c>
      <c r="C30" s="45" t="s">
        <v>35</v>
      </c>
      <c r="D30" s="43" t="s">
        <v>8</v>
      </c>
      <c r="E30" s="44">
        <v>11.2</v>
      </c>
      <c r="F30" s="44">
        <f t="shared" si="0"/>
        <v>22.4</v>
      </c>
      <c r="G30" s="43">
        <v>2</v>
      </c>
      <c r="H30" s="42">
        <v>16</v>
      </c>
      <c r="I30" s="41">
        <f t="shared" si="1"/>
        <v>32</v>
      </c>
      <c r="J30" s="41"/>
      <c r="K30" s="40">
        <f t="shared" si="2"/>
        <v>9.6000000000000014</v>
      </c>
      <c r="L30" s="39">
        <f t="shared" si="3"/>
        <v>196.31999999999996</v>
      </c>
      <c r="M30" s="38" t="s">
        <v>439</v>
      </c>
    </row>
    <row r="31" spans="1:13" x14ac:dyDescent="0.25">
      <c r="A31" s="49">
        <v>42959</v>
      </c>
      <c r="B31" s="48" t="s">
        <v>107</v>
      </c>
      <c r="C31" s="45" t="s">
        <v>108</v>
      </c>
      <c r="D31" s="43" t="s">
        <v>11</v>
      </c>
      <c r="E31" s="44">
        <v>3.5</v>
      </c>
      <c r="F31" s="44">
        <f t="shared" si="0"/>
        <v>10.5</v>
      </c>
      <c r="G31" s="43">
        <v>3</v>
      </c>
      <c r="H31" s="42">
        <v>5</v>
      </c>
      <c r="I31" s="41">
        <f t="shared" si="1"/>
        <v>15</v>
      </c>
      <c r="J31" s="41"/>
      <c r="K31" s="40">
        <f t="shared" si="2"/>
        <v>4.5</v>
      </c>
      <c r="L31" s="39">
        <f t="shared" si="3"/>
        <v>200.81999999999996</v>
      </c>
      <c r="M31" s="38" t="s">
        <v>440</v>
      </c>
    </row>
    <row r="32" spans="1:13" hidden="1" x14ac:dyDescent="0.25">
      <c r="A32" s="49">
        <v>42962</v>
      </c>
      <c r="B32" s="48" t="s">
        <v>325</v>
      </c>
      <c r="C32" s="45" t="s">
        <v>35</v>
      </c>
      <c r="D32" s="43" t="s">
        <v>36</v>
      </c>
      <c r="E32" s="44">
        <v>12</v>
      </c>
      <c r="F32" s="44">
        <f t="shared" si="0"/>
        <v>12</v>
      </c>
      <c r="G32" s="43">
        <v>1</v>
      </c>
      <c r="H32" s="42">
        <v>15</v>
      </c>
      <c r="I32" s="41">
        <f t="shared" si="1"/>
        <v>15</v>
      </c>
      <c r="J32" s="41"/>
      <c r="K32" s="40">
        <f t="shared" si="2"/>
        <v>3</v>
      </c>
      <c r="L32" s="39">
        <f t="shared" si="3"/>
        <v>203.81999999999996</v>
      </c>
      <c r="M32" s="38" t="s">
        <v>441</v>
      </c>
    </row>
    <row r="33" spans="1:15" hidden="1" x14ac:dyDescent="0.25">
      <c r="A33" s="49">
        <v>42962</v>
      </c>
      <c r="B33" s="48" t="s">
        <v>109</v>
      </c>
      <c r="C33" s="45" t="s">
        <v>35</v>
      </c>
      <c r="D33" s="43" t="s">
        <v>8</v>
      </c>
      <c r="E33" s="44">
        <v>11.2</v>
      </c>
      <c r="F33" s="44">
        <f t="shared" si="0"/>
        <v>11.2</v>
      </c>
      <c r="G33" s="43">
        <v>1</v>
      </c>
      <c r="H33" s="42">
        <v>16</v>
      </c>
      <c r="I33" s="41">
        <f t="shared" si="1"/>
        <v>16</v>
      </c>
      <c r="J33" s="41"/>
      <c r="K33" s="40">
        <f t="shared" si="2"/>
        <v>4.8000000000000007</v>
      </c>
      <c r="L33" s="39">
        <f t="shared" si="3"/>
        <v>208.61999999999998</v>
      </c>
      <c r="M33" s="38" t="s">
        <v>441</v>
      </c>
    </row>
    <row r="34" spans="1:15" x14ac:dyDescent="0.25">
      <c r="A34" s="49">
        <v>42962</v>
      </c>
      <c r="B34" s="46" t="s">
        <v>51</v>
      </c>
      <c r="C34" s="45" t="s">
        <v>29</v>
      </c>
      <c r="D34" s="43" t="s">
        <v>11</v>
      </c>
      <c r="E34" s="44">
        <v>15.7</v>
      </c>
      <c r="F34" s="44">
        <f t="shared" si="0"/>
        <v>47.099999999999994</v>
      </c>
      <c r="G34" s="43">
        <v>3</v>
      </c>
      <c r="H34" s="42">
        <v>24.5</v>
      </c>
      <c r="I34" s="41">
        <f t="shared" si="1"/>
        <v>73.5</v>
      </c>
      <c r="J34" s="41"/>
      <c r="K34" s="40">
        <f t="shared" si="2"/>
        <v>26.400000000000006</v>
      </c>
      <c r="L34" s="39">
        <f t="shared" si="3"/>
        <v>235.01999999999998</v>
      </c>
      <c r="M34" s="74" t="s">
        <v>442</v>
      </c>
      <c r="N34" s="72" t="s">
        <v>443</v>
      </c>
      <c r="O34" s="73"/>
    </row>
    <row r="35" spans="1:15" hidden="1" x14ac:dyDescent="0.25">
      <c r="A35" s="49">
        <v>42963</v>
      </c>
      <c r="B35" s="48" t="s">
        <v>34</v>
      </c>
      <c r="C35" s="71" t="s">
        <v>35</v>
      </c>
      <c r="D35" s="43" t="s">
        <v>36</v>
      </c>
      <c r="E35" s="44">
        <v>16</v>
      </c>
      <c r="F35" s="44">
        <f t="shared" si="0"/>
        <v>16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4</v>
      </c>
      <c r="L35" s="39">
        <f t="shared" si="3"/>
        <v>239.01999999999998</v>
      </c>
      <c r="M35" s="38" t="s">
        <v>444</v>
      </c>
    </row>
    <row r="36" spans="1:15" x14ac:dyDescent="0.25">
      <c r="A36" s="49">
        <v>42963</v>
      </c>
      <c r="B36" s="48" t="s">
        <v>59</v>
      </c>
      <c r="C36" s="45" t="s">
        <v>60</v>
      </c>
      <c r="D36" s="43" t="s">
        <v>11</v>
      </c>
      <c r="E36" s="44">
        <v>1.1499999999999999</v>
      </c>
      <c r="F36" s="44">
        <f t="shared" si="0"/>
        <v>1.1499999999999999</v>
      </c>
      <c r="G36" s="43">
        <v>1</v>
      </c>
      <c r="H36" s="42">
        <v>5</v>
      </c>
      <c r="I36" s="41">
        <f t="shared" si="1"/>
        <v>5</v>
      </c>
      <c r="J36" s="41"/>
      <c r="K36" s="40">
        <f t="shared" si="2"/>
        <v>3.85</v>
      </c>
      <c r="L36" s="39">
        <f t="shared" si="3"/>
        <v>242.86999999999998</v>
      </c>
      <c r="M36" s="38" t="s">
        <v>445</v>
      </c>
    </row>
    <row r="37" spans="1:15" hidden="1" x14ac:dyDescent="0.25">
      <c r="A37" s="49">
        <v>43329</v>
      </c>
      <c r="B37" s="48" t="s">
        <v>34</v>
      </c>
      <c r="C37" s="45" t="s">
        <v>35</v>
      </c>
      <c r="D37" s="43" t="s">
        <v>36</v>
      </c>
      <c r="E37" s="44">
        <v>16</v>
      </c>
      <c r="F37" s="44">
        <f t="shared" si="0"/>
        <v>16</v>
      </c>
      <c r="G37" s="43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246.86999999999998</v>
      </c>
      <c r="M37" s="38" t="s">
        <v>446</v>
      </c>
    </row>
    <row r="38" spans="1:15" hidden="1" x14ac:dyDescent="0.25">
      <c r="A38" s="49">
        <v>42965</v>
      </c>
      <c r="B38" s="48" t="s">
        <v>325</v>
      </c>
      <c r="C38" s="45" t="s">
        <v>35</v>
      </c>
      <c r="D38" s="43" t="s">
        <v>36</v>
      </c>
      <c r="E38" s="44">
        <v>12</v>
      </c>
      <c r="F38" s="44">
        <f t="shared" si="0"/>
        <v>12</v>
      </c>
      <c r="G38" s="43">
        <v>1</v>
      </c>
      <c r="H38" s="42">
        <v>15</v>
      </c>
      <c r="I38" s="41">
        <f t="shared" si="1"/>
        <v>15</v>
      </c>
      <c r="J38" s="41"/>
      <c r="K38" s="40">
        <f t="shared" si="2"/>
        <v>3</v>
      </c>
      <c r="L38" s="39">
        <f t="shared" si="3"/>
        <v>249.86999999999998</v>
      </c>
      <c r="M38" s="38" t="s">
        <v>447</v>
      </c>
    </row>
    <row r="39" spans="1:15" hidden="1" x14ac:dyDescent="0.25">
      <c r="A39" s="49">
        <v>42965</v>
      </c>
      <c r="B39" s="48" t="s">
        <v>147</v>
      </c>
      <c r="C39" s="45" t="s">
        <v>45</v>
      </c>
      <c r="D39" s="43" t="s">
        <v>36</v>
      </c>
      <c r="E39" s="44">
        <v>24</v>
      </c>
      <c r="F39" s="44">
        <f t="shared" si="0"/>
        <v>48</v>
      </c>
      <c r="G39" s="43">
        <v>2</v>
      </c>
      <c r="H39" s="42">
        <v>30</v>
      </c>
      <c r="I39" s="41">
        <f t="shared" si="1"/>
        <v>60</v>
      </c>
      <c r="J39" s="41"/>
      <c r="K39" s="40">
        <f t="shared" si="2"/>
        <v>12</v>
      </c>
      <c r="L39" s="39">
        <f t="shared" si="3"/>
        <v>261.87</v>
      </c>
      <c r="M39" s="38" t="s">
        <v>447</v>
      </c>
    </row>
    <row r="40" spans="1:15" x14ac:dyDescent="0.25">
      <c r="A40" s="49">
        <v>42965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281.17</v>
      </c>
      <c r="M40" s="38" t="s">
        <v>448</v>
      </c>
    </row>
    <row r="41" spans="1:15" hidden="1" x14ac:dyDescent="0.25">
      <c r="A41" s="49">
        <v>42966</v>
      </c>
      <c r="B41" s="48" t="s">
        <v>56</v>
      </c>
      <c r="C41" s="45" t="s">
        <v>35</v>
      </c>
      <c r="D41" s="43" t="s">
        <v>57</v>
      </c>
      <c r="E41" s="44">
        <v>5.6</v>
      </c>
      <c r="F41" s="44">
        <f t="shared" si="0"/>
        <v>5.6</v>
      </c>
      <c r="G41" s="43">
        <v>1</v>
      </c>
      <c r="H41" s="42">
        <v>8</v>
      </c>
      <c r="I41" s="41">
        <f t="shared" si="1"/>
        <v>8</v>
      </c>
      <c r="J41" s="41"/>
      <c r="K41" s="40">
        <f t="shared" si="2"/>
        <v>2.4000000000000004</v>
      </c>
      <c r="L41" s="39">
        <f t="shared" si="3"/>
        <v>283.57</v>
      </c>
      <c r="M41" s="38" t="s">
        <v>449</v>
      </c>
    </row>
    <row r="42" spans="1:15" hidden="1" x14ac:dyDescent="0.25">
      <c r="A42" s="49">
        <v>42966</v>
      </c>
      <c r="B42" s="43" t="s">
        <v>158</v>
      </c>
      <c r="C42" s="45" t="s">
        <v>35</v>
      </c>
      <c r="D42" s="43" t="s">
        <v>8</v>
      </c>
      <c r="E42" s="44">
        <v>11.2</v>
      </c>
      <c r="F42" s="44">
        <f t="shared" si="0"/>
        <v>11.2</v>
      </c>
      <c r="G42" s="43">
        <v>1</v>
      </c>
      <c r="H42" s="42">
        <v>16</v>
      </c>
      <c r="I42" s="41">
        <f t="shared" si="1"/>
        <v>16</v>
      </c>
      <c r="J42" s="41"/>
      <c r="K42" s="40">
        <f t="shared" si="2"/>
        <v>4.8000000000000007</v>
      </c>
      <c r="L42" s="39">
        <f t="shared" si="3"/>
        <v>288.37</v>
      </c>
      <c r="M42" s="38" t="s">
        <v>450</v>
      </c>
    </row>
    <row r="43" spans="1:15" hidden="1" x14ac:dyDescent="0.25">
      <c r="A43" s="49">
        <v>42966</v>
      </c>
      <c r="B43" s="43" t="s">
        <v>158</v>
      </c>
      <c r="C43" s="45" t="s">
        <v>35</v>
      </c>
      <c r="D43" s="43" t="s">
        <v>8</v>
      </c>
      <c r="E43" s="44">
        <v>11.2</v>
      </c>
      <c r="F43" s="44">
        <f>E43*G43</f>
        <v>33.599999999999994</v>
      </c>
      <c r="G43" s="43">
        <v>3</v>
      </c>
      <c r="H43" s="42">
        <v>16</v>
      </c>
      <c r="I43" s="41">
        <f t="shared" si="1"/>
        <v>48</v>
      </c>
      <c r="J43" s="41"/>
      <c r="K43" s="40">
        <f t="shared" si="2"/>
        <v>14.400000000000006</v>
      </c>
      <c r="L43" s="39">
        <f t="shared" si="3"/>
        <v>302.77</v>
      </c>
      <c r="M43" s="38" t="s">
        <v>451</v>
      </c>
    </row>
    <row r="44" spans="1:15" x14ac:dyDescent="0.25">
      <c r="A44" s="49">
        <v>42966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307.67</v>
      </c>
      <c r="M44" s="38" t="s">
        <v>451</v>
      </c>
    </row>
    <row r="45" spans="1:15" x14ac:dyDescent="0.25">
      <c r="A45" s="49">
        <v>42968</v>
      </c>
      <c r="B45" s="43" t="s">
        <v>39</v>
      </c>
      <c r="C45" s="45" t="s">
        <v>177</v>
      </c>
      <c r="D45" s="43" t="s">
        <v>11</v>
      </c>
      <c r="E45" s="44">
        <v>3</v>
      </c>
      <c r="F45" s="44">
        <f t="shared" si="0"/>
        <v>3</v>
      </c>
      <c r="G45" s="43">
        <v>1</v>
      </c>
      <c r="H45" s="42">
        <v>10</v>
      </c>
      <c r="I45" s="41">
        <f t="shared" si="1"/>
        <v>10</v>
      </c>
      <c r="J45" s="41"/>
      <c r="K45" s="40">
        <f t="shared" si="2"/>
        <v>7</v>
      </c>
      <c r="L45" s="39">
        <f t="shared" si="3"/>
        <v>314.67</v>
      </c>
      <c r="M45" s="38" t="s">
        <v>452</v>
      </c>
    </row>
    <row r="46" spans="1:15" x14ac:dyDescent="0.25">
      <c r="A46" s="49">
        <v>42968</v>
      </c>
      <c r="B46" s="46" t="s">
        <v>51</v>
      </c>
      <c r="C46" s="45" t="s">
        <v>29</v>
      </c>
      <c r="D46" s="43" t="s">
        <v>11</v>
      </c>
      <c r="E46" s="44">
        <v>15.7</v>
      </c>
      <c r="F46" s="44">
        <f t="shared" si="0"/>
        <v>47.099999999999994</v>
      </c>
      <c r="G46" s="43">
        <v>3</v>
      </c>
      <c r="H46" s="42">
        <v>35</v>
      </c>
      <c r="I46" s="41">
        <f t="shared" si="1"/>
        <v>105</v>
      </c>
      <c r="J46" s="41"/>
      <c r="K46" s="40">
        <f t="shared" si="2"/>
        <v>57.900000000000006</v>
      </c>
      <c r="L46" s="39">
        <f t="shared" si="3"/>
        <v>372.57000000000005</v>
      </c>
      <c r="M46" s="38" t="s">
        <v>453</v>
      </c>
    </row>
    <row r="47" spans="1:15" hidden="1" x14ac:dyDescent="0.25">
      <c r="A47" s="49">
        <v>42968</v>
      </c>
      <c r="B47" s="48" t="s">
        <v>34</v>
      </c>
      <c r="C47" s="45" t="s">
        <v>35</v>
      </c>
      <c r="D47" s="43" t="s">
        <v>36</v>
      </c>
      <c r="E47" s="44">
        <v>16</v>
      </c>
      <c r="F47" s="44">
        <f t="shared" si="0"/>
        <v>48</v>
      </c>
      <c r="G47" s="43">
        <v>3</v>
      </c>
      <c r="H47" s="42">
        <v>20</v>
      </c>
      <c r="I47" s="41">
        <f t="shared" si="1"/>
        <v>60</v>
      </c>
      <c r="J47" s="41"/>
      <c r="K47" s="40">
        <f t="shared" si="2"/>
        <v>12</v>
      </c>
      <c r="L47" s="39">
        <f t="shared" si="3"/>
        <v>384.57000000000005</v>
      </c>
      <c r="M47" s="38" t="s">
        <v>454</v>
      </c>
    </row>
    <row r="48" spans="1:15" hidden="1" x14ac:dyDescent="0.25">
      <c r="A48" s="49">
        <v>42968</v>
      </c>
      <c r="B48" s="48" t="s">
        <v>89</v>
      </c>
      <c r="C48" s="45" t="s">
        <v>35</v>
      </c>
      <c r="D48" s="43" t="s">
        <v>36</v>
      </c>
      <c r="E48" s="44">
        <v>12</v>
      </c>
      <c r="F48" s="44">
        <f t="shared" si="0"/>
        <v>36</v>
      </c>
      <c r="G48" s="43">
        <v>3</v>
      </c>
      <c r="H48" s="42">
        <v>15</v>
      </c>
      <c r="I48" s="41">
        <f t="shared" si="1"/>
        <v>45</v>
      </c>
      <c r="J48" s="41"/>
      <c r="K48" s="40">
        <f t="shared" si="2"/>
        <v>9</v>
      </c>
      <c r="L48" s="39">
        <f t="shared" si="3"/>
        <v>393.57000000000005</v>
      </c>
      <c r="M48" s="38" t="s">
        <v>454</v>
      </c>
    </row>
    <row r="49" spans="1:13" hidden="1" x14ac:dyDescent="0.25">
      <c r="A49" s="49">
        <v>42968</v>
      </c>
      <c r="B49" s="43" t="s">
        <v>66</v>
      </c>
      <c r="C49" s="45" t="s">
        <v>45</v>
      </c>
      <c r="D49" s="43" t="s">
        <v>13</v>
      </c>
      <c r="E49" s="44">
        <v>17.5</v>
      </c>
      <c r="F49" s="44">
        <f t="shared" si="0"/>
        <v>35</v>
      </c>
      <c r="G49" s="43">
        <v>2</v>
      </c>
      <c r="H49" s="42">
        <v>25</v>
      </c>
      <c r="I49" s="41">
        <f t="shared" si="1"/>
        <v>50</v>
      </c>
      <c r="J49" s="41"/>
      <c r="K49" s="40">
        <f t="shared" si="2"/>
        <v>15</v>
      </c>
      <c r="L49" s="39">
        <f t="shared" si="3"/>
        <v>408.57000000000005</v>
      </c>
      <c r="M49" s="38" t="s">
        <v>455</v>
      </c>
    </row>
    <row r="50" spans="1:13" hidden="1" x14ac:dyDescent="0.25">
      <c r="A50" s="49">
        <v>42968</v>
      </c>
      <c r="B50" s="43" t="s">
        <v>187</v>
      </c>
      <c r="C50" s="45" t="s">
        <v>35</v>
      </c>
      <c r="D50" s="43" t="s">
        <v>306</v>
      </c>
      <c r="E50" s="44">
        <v>14</v>
      </c>
      <c r="F50" s="44">
        <f t="shared" si="0"/>
        <v>56</v>
      </c>
      <c r="G50" s="43">
        <v>4</v>
      </c>
      <c r="H50" s="42">
        <v>20</v>
      </c>
      <c r="I50" s="41">
        <f t="shared" si="1"/>
        <v>80</v>
      </c>
      <c r="J50" s="41"/>
      <c r="K50" s="40">
        <f t="shared" si="2"/>
        <v>24</v>
      </c>
      <c r="L50" s="39">
        <f t="shared" si="3"/>
        <v>432.57000000000005</v>
      </c>
      <c r="M50" s="38" t="s">
        <v>455</v>
      </c>
    </row>
    <row r="51" spans="1:13" x14ac:dyDescent="0.25">
      <c r="A51" s="49">
        <v>42968</v>
      </c>
      <c r="B51" s="48" t="s">
        <v>457</v>
      </c>
      <c r="C51" s="45" t="s">
        <v>398</v>
      </c>
      <c r="D51" s="43" t="s">
        <v>11</v>
      </c>
      <c r="E51" s="44">
        <v>80.873999999999995</v>
      </c>
      <c r="F51" s="44">
        <f t="shared" si="0"/>
        <v>80.873999999999995</v>
      </c>
      <c r="G51" s="43">
        <v>1</v>
      </c>
      <c r="H51" s="42">
        <v>150</v>
      </c>
      <c r="I51" s="41">
        <f t="shared" si="1"/>
        <v>150</v>
      </c>
      <c r="J51" s="41"/>
      <c r="K51" s="40">
        <f t="shared" si="2"/>
        <v>69.126000000000005</v>
      </c>
      <c r="L51" s="39">
        <f t="shared" si="3"/>
        <v>501.69600000000003</v>
      </c>
      <c r="M51" s="38" t="s">
        <v>456</v>
      </c>
    </row>
    <row r="52" spans="1:13" hidden="1" x14ac:dyDescent="0.25">
      <c r="A52" s="49">
        <v>42968</v>
      </c>
      <c r="B52" s="48" t="s">
        <v>56</v>
      </c>
      <c r="C52" s="45" t="s">
        <v>35</v>
      </c>
      <c r="D52" s="43" t="s">
        <v>57</v>
      </c>
      <c r="E52" s="44">
        <v>5.6</v>
      </c>
      <c r="F52" s="44">
        <f t="shared" si="0"/>
        <v>5.6</v>
      </c>
      <c r="G52" s="43">
        <v>1</v>
      </c>
      <c r="H52" s="42">
        <v>8</v>
      </c>
      <c r="I52" s="41">
        <f t="shared" si="1"/>
        <v>8</v>
      </c>
      <c r="J52" s="41"/>
      <c r="K52" s="40">
        <f t="shared" si="2"/>
        <v>2.4000000000000004</v>
      </c>
      <c r="L52" s="39">
        <f t="shared" si="3"/>
        <v>504.096</v>
      </c>
      <c r="M52" s="38" t="s">
        <v>458</v>
      </c>
    </row>
    <row r="53" spans="1:13" x14ac:dyDescent="0.25">
      <c r="A53" s="49">
        <v>42969</v>
      </c>
      <c r="B53" s="43" t="s">
        <v>99</v>
      </c>
      <c r="C53" s="45" t="s">
        <v>76</v>
      </c>
      <c r="D53" s="43" t="s">
        <v>11</v>
      </c>
      <c r="E53" s="44">
        <v>4.7</v>
      </c>
      <c r="F53" s="44">
        <f t="shared" si="0"/>
        <v>4.7</v>
      </c>
      <c r="G53" s="43">
        <v>1</v>
      </c>
      <c r="H53" s="42">
        <v>20</v>
      </c>
      <c r="I53" s="41">
        <f t="shared" si="1"/>
        <v>20</v>
      </c>
      <c r="J53" s="41"/>
      <c r="K53" s="40">
        <f t="shared" si="2"/>
        <v>15.3</v>
      </c>
      <c r="L53" s="39">
        <f t="shared" si="3"/>
        <v>519.39599999999996</v>
      </c>
      <c r="M53" s="38" t="s">
        <v>459</v>
      </c>
    </row>
    <row r="54" spans="1:13" x14ac:dyDescent="0.25">
      <c r="A54" s="49">
        <v>42969</v>
      </c>
      <c r="B54" s="43" t="s">
        <v>75</v>
      </c>
      <c r="C54" s="45" t="s">
        <v>76</v>
      </c>
      <c r="D54" s="43" t="s">
        <v>11</v>
      </c>
      <c r="E54" s="44">
        <v>4.7</v>
      </c>
      <c r="F54" s="44">
        <f t="shared" si="0"/>
        <v>4.7</v>
      </c>
      <c r="G54" s="43">
        <v>1</v>
      </c>
      <c r="H54" s="42">
        <v>20</v>
      </c>
      <c r="I54" s="41">
        <f t="shared" si="1"/>
        <v>20</v>
      </c>
      <c r="J54" s="41"/>
      <c r="K54" s="40">
        <f t="shared" si="2"/>
        <v>15.3</v>
      </c>
      <c r="L54" s="39">
        <f t="shared" si="3"/>
        <v>534.69599999999991</v>
      </c>
      <c r="M54" s="38" t="s">
        <v>460</v>
      </c>
    </row>
    <row r="55" spans="1:13" hidden="1" x14ac:dyDescent="0.25">
      <c r="A55" s="49">
        <v>42969</v>
      </c>
      <c r="B55" s="48" t="s">
        <v>34</v>
      </c>
      <c r="C55" s="45" t="s">
        <v>35</v>
      </c>
      <c r="D55" s="43" t="s">
        <v>36</v>
      </c>
      <c r="E55" s="44">
        <v>16</v>
      </c>
      <c r="F55" s="44">
        <f t="shared" si="0"/>
        <v>16</v>
      </c>
      <c r="G55" s="43">
        <v>1</v>
      </c>
      <c r="H55" s="42">
        <v>20</v>
      </c>
      <c r="I55" s="41">
        <f t="shared" si="1"/>
        <v>20</v>
      </c>
      <c r="J55" s="41"/>
      <c r="K55" s="40">
        <f t="shared" si="2"/>
        <v>4</v>
      </c>
      <c r="L55" s="39">
        <f t="shared" si="3"/>
        <v>538.69599999999991</v>
      </c>
      <c r="M55" s="38" t="s">
        <v>461</v>
      </c>
    </row>
    <row r="56" spans="1:13" x14ac:dyDescent="0.25">
      <c r="A56" s="49">
        <v>42969</v>
      </c>
      <c r="B56" s="46" t="s">
        <v>51</v>
      </c>
      <c r="C56" s="45" t="s">
        <v>29</v>
      </c>
      <c r="D56" s="43" t="s">
        <v>11</v>
      </c>
      <c r="E56" s="44">
        <v>15.7</v>
      </c>
      <c r="F56" s="44">
        <f t="shared" si="0"/>
        <v>15.7</v>
      </c>
      <c r="G56" s="43">
        <v>1</v>
      </c>
      <c r="H56" s="42">
        <v>35</v>
      </c>
      <c r="I56" s="41">
        <f t="shared" si="1"/>
        <v>35</v>
      </c>
      <c r="J56" s="41"/>
      <c r="K56" s="40">
        <f t="shared" si="2"/>
        <v>19.3</v>
      </c>
      <c r="L56" s="39">
        <f t="shared" si="3"/>
        <v>557.99599999999987</v>
      </c>
      <c r="M56" s="38" t="s">
        <v>461</v>
      </c>
    </row>
    <row r="57" spans="1:13" hidden="1" x14ac:dyDescent="0.25">
      <c r="A57" s="49">
        <v>42969</v>
      </c>
      <c r="B57" s="48" t="s">
        <v>128</v>
      </c>
      <c r="C57" s="45" t="s">
        <v>35</v>
      </c>
      <c r="D57" s="43" t="s">
        <v>8</v>
      </c>
      <c r="E57" s="44">
        <v>11.2</v>
      </c>
      <c r="F57" s="44">
        <f t="shared" si="0"/>
        <v>11.2</v>
      </c>
      <c r="G57" s="43">
        <v>1</v>
      </c>
      <c r="H57" s="42">
        <v>16</v>
      </c>
      <c r="I57" s="41">
        <f t="shared" si="1"/>
        <v>16</v>
      </c>
      <c r="J57" s="41"/>
      <c r="K57" s="40">
        <f t="shared" si="2"/>
        <v>4.8000000000000007</v>
      </c>
      <c r="L57" s="39">
        <f t="shared" si="3"/>
        <v>562.79599999999982</v>
      </c>
      <c r="M57" s="38" t="s">
        <v>462</v>
      </c>
    </row>
    <row r="58" spans="1:13" x14ac:dyDescent="0.25">
      <c r="A58" s="49">
        <v>42969</v>
      </c>
      <c r="B58" s="43" t="s">
        <v>39</v>
      </c>
      <c r="C58" s="45" t="s">
        <v>177</v>
      </c>
      <c r="D58" s="43" t="s">
        <v>11</v>
      </c>
      <c r="E58" s="44">
        <v>3</v>
      </c>
      <c r="F58" s="44">
        <f t="shared" si="0"/>
        <v>3</v>
      </c>
      <c r="G58" s="43">
        <v>1</v>
      </c>
      <c r="H58" s="42">
        <v>10</v>
      </c>
      <c r="I58" s="41">
        <f t="shared" si="1"/>
        <v>10</v>
      </c>
      <c r="J58" s="41"/>
      <c r="K58" s="40">
        <f t="shared" si="2"/>
        <v>7</v>
      </c>
      <c r="L58" s="39">
        <f t="shared" si="3"/>
        <v>569.79599999999982</v>
      </c>
      <c r="M58" s="38" t="s">
        <v>463</v>
      </c>
    </row>
    <row r="59" spans="1:13" x14ac:dyDescent="0.25">
      <c r="A59" s="49">
        <v>43337</v>
      </c>
      <c r="B59" s="43" t="s">
        <v>39</v>
      </c>
      <c r="C59" s="45" t="s">
        <v>177</v>
      </c>
      <c r="D59" s="43" t="s">
        <v>11</v>
      </c>
      <c r="E59" s="44">
        <v>3</v>
      </c>
      <c r="F59" s="44">
        <f t="shared" si="0"/>
        <v>6</v>
      </c>
      <c r="G59" s="43">
        <v>2</v>
      </c>
      <c r="H59" s="42">
        <v>10</v>
      </c>
      <c r="I59" s="41">
        <f t="shared" si="1"/>
        <v>20</v>
      </c>
      <c r="J59" s="41"/>
      <c r="K59" s="40">
        <f t="shared" si="2"/>
        <v>14</v>
      </c>
      <c r="L59" s="39">
        <f t="shared" si="3"/>
        <v>583.79599999999982</v>
      </c>
      <c r="M59" s="38" t="s">
        <v>464</v>
      </c>
    </row>
    <row r="60" spans="1:13" x14ac:dyDescent="0.25">
      <c r="A60" s="49">
        <v>43337</v>
      </c>
      <c r="B60" s="43" t="s">
        <v>39</v>
      </c>
      <c r="C60" s="45" t="s">
        <v>177</v>
      </c>
      <c r="D60" s="43" t="s">
        <v>11</v>
      </c>
      <c r="E60" s="44">
        <v>3</v>
      </c>
      <c r="F60" s="44">
        <f t="shared" si="0"/>
        <v>3</v>
      </c>
      <c r="G60" s="43">
        <v>1</v>
      </c>
      <c r="H60" s="42">
        <v>10</v>
      </c>
      <c r="I60" s="41">
        <f t="shared" si="1"/>
        <v>10</v>
      </c>
      <c r="J60" s="41"/>
      <c r="K60" s="40">
        <f t="shared" si="2"/>
        <v>7</v>
      </c>
      <c r="L60" s="39">
        <f t="shared" si="3"/>
        <v>590.79599999999982</v>
      </c>
      <c r="M60" s="38" t="s">
        <v>465</v>
      </c>
    </row>
    <row r="61" spans="1:13" hidden="1" x14ac:dyDescent="0.25">
      <c r="A61" s="49">
        <v>43337</v>
      </c>
      <c r="B61" s="43" t="s">
        <v>42</v>
      </c>
      <c r="C61" s="45" t="s">
        <v>35</v>
      </c>
      <c r="D61" s="43" t="s">
        <v>8</v>
      </c>
      <c r="E61" s="44">
        <v>7</v>
      </c>
      <c r="F61" s="44">
        <f t="shared" si="0"/>
        <v>7</v>
      </c>
      <c r="G61" s="43">
        <v>1</v>
      </c>
      <c r="H61" s="42">
        <v>10</v>
      </c>
      <c r="I61" s="41">
        <f t="shared" si="1"/>
        <v>10</v>
      </c>
      <c r="J61" s="41"/>
      <c r="K61" s="40">
        <f t="shared" si="2"/>
        <v>3</v>
      </c>
      <c r="L61" s="39">
        <f t="shared" si="3"/>
        <v>593.79599999999982</v>
      </c>
      <c r="M61" s="38" t="s">
        <v>465</v>
      </c>
    </row>
    <row r="62" spans="1:13" hidden="1" x14ac:dyDescent="0.25">
      <c r="A62" s="49">
        <v>43337</v>
      </c>
      <c r="B62" s="48" t="s">
        <v>128</v>
      </c>
      <c r="C62" s="45" t="s">
        <v>35</v>
      </c>
      <c r="D62" s="43" t="s">
        <v>8</v>
      </c>
      <c r="E62" s="44">
        <v>11.2</v>
      </c>
      <c r="F62" s="44">
        <f t="shared" si="0"/>
        <v>11.2</v>
      </c>
      <c r="G62" s="43">
        <v>1</v>
      </c>
      <c r="H62" s="42">
        <v>16</v>
      </c>
      <c r="I62" s="41">
        <f t="shared" si="1"/>
        <v>16</v>
      </c>
      <c r="J62" s="41"/>
      <c r="K62" s="40">
        <f t="shared" si="2"/>
        <v>4.8000000000000007</v>
      </c>
      <c r="L62" s="39">
        <f t="shared" si="3"/>
        <v>598.59599999999978</v>
      </c>
      <c r="M62" s="38" t="s">
        <v>465</v>
      </c>
    </row>
    <row r="63" spans="1:13" hidden="1" x14ac:dyDescent="0.25">
      <c r="A63" s="49">
        <v>43337</v>
      </c>
      <c r="B63" s="43" t="s">
        <v>436</v>
      </c>
      <c r="C63" s="45" t="s">
        <v>35</v>
      </c>
      <c r="D63" s="43" t="s">
        <v>8</v>
      </c>
      <c r="E63" s="44">
        <v>11.2</v>
      </c>
      <c r="F63" s="44">
        <f t="shared" si="0"/>
        <v>11.2</v>
      </c>
      <c r="G63" s="43">
        <v>1</v>
      </c>
      <c r="H63" s="42">
        <v>16</v>
      </c>
      <c r="I63" s="41">
        <f t="shared" si="1"/>
        <v>16</v>
      </c>
      <c r="J63" s="41"/>
      <c r="K63" s="40">
        <f t="shared" si="2"/>
        <v>4.8000000000000007</v>
      </c>
      <c r="L63" s="39">
        <f t="shared" si="3"/>
        <v>603.39599999999973</v>
      </c>
      <c r="M63" s="38" t="s">
        <v>466</v>
      </c>
    </row>
    <row r="64" spans="1:13" hidden="1" x14ac:dyDescent="0.25">
      <c r="A64" s="49">
        <v>43337</v>
      </c>
      <c r="B64" s="48" t="s">
        <v>34</v>
      </c>
      <c r="C64" s="45" t="s">
        <v>35</v>
      </c>
      <c r="D64" s="43" t="s">
        <v>36</v>
      </c>
      <c r="E64" s="44">
        <v>16</v>
      </c>
      <c r="F64" s="44">
        <f t="shared" si="0"/>
        <v>16</v>
      </c>
      <c r="G64" s="43">
        <v>1</v>
      </c>
      <c r="H64" s="42">
        <v>20</v>
      </c>
      <c r="I64" s="41">
        <f t="shared" si="1"/>
        <v>20</v>
      </c>
      <c r="J64" s="41"/>
      <c r="K64" s="40">
        <f t="shared" si="2"/>
        <v>4</v>
      </c>
      <c r="L64" s="39">
        <f t="shared" si="3"/>
        <v>607.39599999999973</v>
      </c>
      <c r="M64" s="38" t="s">
        <v>467</v>
      </c>
    </row>
    <row r="65" spans="1:15" x14ac:dyDescent="0.25">
      <c r="A65" s="49">
        <v>42973</v>
      </c>
      <c r="B65" s="48" t="s">
        <v>59</v>
      </c>
      <c r="C65" s="45" t="s">
        <v>60</v>
      </c>
      <c r="D65" s="43" t="s">
        <v>11</v>
      </c>
      <c r="E65" s="44">
        <v>1.1499999999999999</v>
      </c>
      <c r="F65" s="44">
        <f t="shared" si="0"/>
        <v>1.1499999999999999</v>
      </c>
      <c r="G65" s="43">
        <v>1</v>
      </c>
      <c r="H65" s="42">
        <v>5</v>
      </c>
      <c r="I65" s="41">
        <f t="shared" si="1"/>
        <v>5</v>
      </c>
      <c r="J65" s="41"/>
      <c r="K65" s="40">
        <f t="shared" si="2"/>
        <v>3.85</v>
      </c>
      <c r="L65" s="39">
        <f t="shared" si="3"/>
        <v>611.24599999999975</v>
      </c>
      <c r="M65" s="38" t="s">
        <v>468</v>
      </c>
    </row>
    <row r="66" spans="1:15" hidden="1" x14ac:dyDescent="0.25">
      <c r="A66" s="49">
        <v>42973</v>
      </c>
      <c r="B66" s="48" t="s">
        <v>147</v>
      </c>
      <c r="C66" s="45" t="s">
        <v>45</v>
      </c>
      <c r="D66" s="43" t="s">
        <v>36</v>
      </c>
      <c r="E66" s="44">
        <v>24</v>
      </c>
      <c r="F66" s="44">
        <f t="shared" si="0"/>
        <v>48</v>
      </c>
      <c r="G66" s="43">
        <v>2</v>
      </c>
      <c r="H66" s="42">
        <v>30</v>
      </c>
      <c r="I66" s="41">
        <f t="shared" si="1"/>
        <v>60</v>
      </c>
      <c r="J66" s="41"/>
      <c r="K66" s="40">
        <f t="shared" si="2"/>
        <v>12</v>
      </c>
      <c r="L66" s="39">
        <f t="shared" si="3"/>
        <v>623.24599999999975</v>
      </c>
      <c r="M66" s="38" t="s">
        <v>469</v>
      </c>
    </row>
    <row r="67" spans="1:15" hidden="1" x14ac:dyDescent="0.25">
      <c r="A67" s="49">
        <v>42973</v>
      </c>
      <c r="B67" s="48" t="s">
        <v>56</v>
      </c>
      <c r="C67" s="45" t="s">
        <v>35</v>
      </c>
      <c r="D67" s="43" t="s">
        <v>57</v>
      </c>
      <c r="E67" s="44">
        <v>5.6</v>
      </c>
      <c r="F67" s="44">
        <f t="shared" si="0"/>
        <v>5.6</v>
      </c>
      <c r="G67" s="43">
        <v>1</v>
      </c>
      <c r="H67" s="42">
        <v>8</v>
      </c>
      <c r="I67" s="41">
        <f t="shared" si="1"/>
        <v>8</v>
      </c>
      <c r="J67" s="41"/>
      <c r="K67" s="40">
        <f t="shared" si="2"/>
        <v>2.4000000000000004</v>
      </c>
      <c r="L67" s="39">
        <f t="shared" si="3"/>
        <v>625.64599999999973</v>
      </c>
      <c r="M67" s="38" t="s">
        <v>470</v>
      </c>
    </row>
    <row r="68" spans="1:15" hidden="1" x14ac:dyDescent="0.25">
      <c r="A68" s="49">
        <v>42973</v>
      </c>
      <c r="B68" s="48" t="s">
        <v>126</v>
      </c>
      <c r="C68" s="45" t="s">
        <v>35</v>
      </c>
      <c r="D68" s="43" t="s">
        <v>36</v>
      </c>
      <c r="E68" s="44">
        <v>12</v>
      </c>
      <c r="F68" s="44">
        <f t="shared" si="0"/>
        <v>12</v>
      </c>
      <c r="G68" s="43">
        <v>1</v>
      </c>
      <c r="H68" s="42">
        <v>15</v>
      </c>
      <c r="I68" s="41">
        <f t="shared" si="1"/>
        <v>15</v>
      </c>
      <c r="J68" s="41"/>
      <c r="K68" s="40">
        <f t="shared" si="2"/>
        <v>3</v>
      </c>
      <c r="L68" s="39">
        <f t="shared" si="3"/>
        <v>628.64599999999973</v>
      </c>
      <c r="M68" s="38" t="s">
        <v>470</v>
      </c>
    </row>
    <row r="69" spans="1:15" x14ac:dyDescent="0.25">
      <c r="A69" s="49">
        <v>42973</v>
      </c>
      <c r="B69" s="43" t="s">
        <v>39</v>
      </c>
      <c r="C69" s="45" t="s">
        <v>177</v>
      </c>
      <c r="D69" s="43" t="s">
        <v>11</v>
      </c>
      <c r="E69" s="44">
        <v>3</v>
      </c>
      <c r="F69" s="44">
        <f t="shared" si="0"/>
        <v>3</v>
      </c>
      <c r="G69" s="43">
        <v>1</v>
      </c>
      <c r="H69" s="42">
        <v>10</v>
      </c>
      <c r="I69" s="41">
        <f t="shared" si="1"/>
        <v>10</v>
      </c>
      <c r="J69" s="41"/>
      <c r="K69" s="40">
        <f t="shared" si="2"/>
        <v>7</v>
      </c>
      <c r="L69" s="39">
        <f t="shared" si="3"/>
        <v>635.64599999999973</v>
      </c>
      <c r="M69" s="38" t="s">
        <v>471</v>
      </c>
    </row>
    <row r="70" spans="1:15" hidden="1" x14ac:dyDescent="0.25">
      <c r="A70" s="49">
        <v>42973</v>
      </c>
      <c r="B70" s="48" t="s">
        <v>34</v>
      </c>
      <c r="C70" s="45" t="s">
        <v>35</v>
      </c>
      <c r="D70" s="43" t="s">
        <v>36</v>
      </c>
      <c r="E70" s="44">
        <v>16</v>
      </c>
      <c r="F70" s="44">
        <f t="shared" si="0"/>
        <v>16</v>
      </c>
      <c r="G70" s="43">
        <v>1</v>
      </c>
      <c r="H70" s="42">
        <v>20</v>
      </c>
      <c r="I70" s="41">
        <f t="shared" si="1"/>
        <v>20</v>
      </c>
      <c r="J70" s="41"/>
      <c r="K70" s="40">
        <f t="shared" si="2"/>
        <v>4</v>
      </c>
      <c r="L70" s="39">
        <f t="shared" si="3"/>
        <v>639.64599999999973</v>
      </c>
      <c r="M70" s="38" t="s">
        <v>471</v>
      </c>
    </row>
    <row r="71" spans="1:15" hidden="1" x14ac:dyDescent="0.25">
      <c r="A71" s="49">
        <v>42973</v>
      </c>
      <c r="B71" s="43" t="s">
        <v>42</v>
      </c>
      <c r="C71" s="45" t="s">
        <v>35</v>
      </c>
      <c r="D71" s="43" t="s">
        <v>8</v>
      </c>
      <c r="E71" s="44">
        <v>7</v>
      </c>
      <c r="F71" s="44">
        <f t="shared" si="0"/>
        <v>14</v>
      </c>
      <c r="G71" s="43">
        <v>2</v>
      </c>
      <c r="H71" s="42">
        <v>10</v>
      </c>
      <c r="I71" s="41">
        <f t="shared" si="1"/>
        <v>20</v>
      </c>
      <c r="J71" s="41"/>
      <c r="K71" s="40">
        <f t="shared" si="2"/>
        <v>6</v>
      </c>
      <c r="L71" s="39">
        <f t="shared" si="3"/>
        <v>645.64599999999973</v>
      </c>
      <c r="M71" s="38" t="s">
        <v>471</v>
      </c>
    </row>
    <row r="72" spans="1:15" x14ac:dyDescent="0.25">
      <c r="A72" s="49">
        <v>42973</v>
      </c>
      <c r="B72" s="46" t="s">
        <v>51</v>
      </c>
      <c r="C72" s="45" t="s">
        <v>29</v>
      </c>
      <c r="D72" s="43" t="s">
        <v>11</v>
      </c>
      <c r="E72" s="44">
        <v>15.7</v>
      </c>
      <c r="F72" s="44">
        <f t="shared" si="0"/>
        <v>15.7</v>
      </c>
      <c r="G72" s="43">
        <v>1</v>
      </c>
      <c r="H72" s="42">
        <v>35</v>
      </c>
      <c r="I72" s="41">
        <f t="shared" si="1"/>
        <v>35</v>
      </c>
      <c r="J72" s="41"/>
      <c r="K72" s="40">
        <f t="shared" si="2"/>
        <v>19.3</v>
      </c>
      <c r="L72" s="39">
        <f t="shared" si="3"/>
        <v>664.94599999999969</v>
      </c>
      <c r="M72" s="38" t="s">
        <v>472</v>
      </c>
    </row>
    <row r="73" spans="1:15" x14ac:dyDescent="0.25">
      <c r="A73" s="49">
        <v>42974</v>
      </c>
      <c r="B73" s="43" t="s">
        <v>39</v>
      </c>
      <c r="C73" s="45" t="s">
        <v>177</v>
      </c>
      <c r="D73" s="43" t="s">
        <v>11</v>
      </c>
      <c r="E73" s="44">
        <v>3</v>
      </c>
      <c r="F73" s="44">
        <f t="shared" si="0"/>
        <v>3</v>
      </c>
      <c r="G73" s="43">
        <v>1</v>
      </c>
      <c r="H73" s="42">
        <v>7</v>
      </c>
      <c r="I73" s="41">
        <f t="shared" si="1"/>
        <v>7</v>
      </c>
      <c r="J73" s="41"/>
      <c r="K73" s="40">
        <f t="shared" si="2"/>
        <v>4</v>
      </c>
      <c r="L73" s="39">
        <f t="shared" si="3"/>
        <v>668.94599999999969</v>
      </c>
      <c r="M73" s="74" t="s">
        <v>473</v>
      </c>
      <c r="N73" s="72" t="s">
        <v>474</v>
      </c>
      <c r="O73" s="73"/>
    </row>
    <row r="74" spans="1:15" x14ac:dyDescent="0.25">
      <c r="A74" s="49">
        <v>42974</v>
      </c>
      <c r="B74" s="43" t="s">
        <v>99</v>
      </c>
      <c r="C74" s="45" t="s">
        <v>76</v>
      </c>
      <c r="D74" s="43" t="s">
        <v>11</v>
      </c>
      <c r="E74" s="44">
        <v>4.7</v>
      </c>
      <c r="F74" s="44">
        <f t="shared" si="0"/>
        <v>4.7</v>
      </c>
      <c r="G74" s="43">
        <v>1</v>
      </c>
      <c r="H74" s="42">
        <v>14</v>
      </c>
      <c r="I74" s="41">
        <f t="shared" si="1"/>
        <v>14</v>
      </c>
      <c r="J74" s="41"/>
      <c r="K74" s="40">
        <f t="shared" si="2"/>
        <v>9.3000000000000007</v>
      </c>
      <c r="L74" s="39">
        <f t="shared" si="3"/>
        <v>678.24599999999964</v>
      </c>
      <c r="M74" s="74" t="s">
        <v>473</v>
      </c>
      <c r="N74" s="73"/>
      <c r="O74" s="73"/>
    </row>
    <row r="75" spans="1:15" x14ac:dyDescent="0.25">
      <c r="A75" s="49">
        <v>42974</v>
      </c>
      <c r="B75" s="46" t="s">
        <v>51</v>
      </c>
      <c r="C75" s="45" t="s">
        <v>29</v>
      </c>
      <c r="D75" s="43" t="s">
        <v>11</v>
      </c>
      <c r="E75" s="44">
        <v>15.7</v>
      </c>
      <c r="F75" s="44">
        <f t="shared" si="0"/>
        <v>15.7</v>
      </c>
      <c r="G75" s="43">
        <v>1</v>
      </c>
      <c r="H75" s="42">
        <v>24.5</v>
      </c>
      <c r="I75" s="41">
        <f t="shared" si="1"/>
        <v>24.5</v>
      </c>
      <c r="J75" s="41"/>
      <c r="K75" s="40">
        <f t="shared" si="2"/>
        <v>8.8000000000000007</v>
      </c>
      <c r="L75" s="39">
        <f t="shared" si="3"/>
        <v>687.04599999999959</v>
      </c>
      <c r="M75" s="74" t="s">
        <v>475</v>
      </c>
      <c r="N75" s="72" t="s">
        <v>476</v>
      </c>
      <c r="O75" s="73"/>
    </row>
    <row r="76" spans="1:15" x14ac:dyDescent="0.25">
      <c r="A76" s="49">
        <v>42974</v>
      </c>
      <c r="B76" s="43" t="s">
        <v>172</v>
      </c>
      <c r="C76" s="45" t="s">
        <v>173</v>
      </c>
      <c r="D76" s="43" t="s">
        <v>11</v>
      </c>
      <c r="E76" s="44">
        <v>4.5599999999999996</v>
      </c>
      <c r="F76" s="44">
        <f t="shared" si="0"/>
        <v>4.5599999999999996</v>
      </c>
      <c r="G76" s="43">
        <v>1</v>
      </c>
      <c r="H76" s="42">
        <v>8.4</v>
      </c>
      <c r="I76" s="41">
        <f t="shared" si="1"/>
        <v>8.4</v>
      </c>
      <c r="J76" s="41"/>
      <c r="K76" s="40">
        <f t="shared" si="2"/>
        <v>3.8400000000000007</v>
      </c>
      <c r="L76" s="39">
        <f t="shared" si="3"/>
        <v>690.88599999999963</v>
      </c>
      <c r="M76" s="74" t="s">
        <v>477</v>
      </c>
      <c r="N76" s="72" t="s">
        <v>478</v>
      </c>
      <c r="O76" s="73"/>
    </row>
    <row r="77" spans="1:15" x14ac:dyDescent="0.25">
      <c r="A77" s="49">
        <v>42975</v>
      </c>
      <c r="B77" s="46" t="s">
        <v>51</v>
      </c>
      <c r="C77" s="45" t="s">
        <v>29</v>
      </c>
      <c r="D77" s="43" t="s">
        <v>11</v>
      </c>
      <c r="E77" s="44">
        <v>15.7</v>
      </c>
      <c r="F77" s="44">
        <f t="shared" si="0"/>
        <v>15.7</v>
      </c>
      <c r="G77" s="43">
        <v>1</v>
      </c>
      <c r="H77" s="42">
        <v>35</v>
      </c>
      <c r="I77" s="41">
        <f t="shared" si="1"/>
        <v>35</v>
      </c>
      <c r="J77" s="41"/>
      <c r="K77" s="40">
        <f t="shared" si="2"/>
        <v>19.3</v>
      </c>
      <c r="L77" s="39">
        <f t="shared" si="3"/>
        <v>710.18599999999958</v>
      </c>
      <c r="M77" s="38" t="s">
        <v>479</v>
      </c>
    </row>
    <row r="78" spans="1:15" x14ac:dyDescent="0.25">
      <c r="A78" s="49">
        <v>42975</v>
      </c>
      <c r="B78" s="48" t="s">
        <v>457</v>
      </c>
      <c r="C78" s="45" t="s">
        <v>398</v>
      </c>
      <c r="D78" s="43" t="s">
        <v>11</v>
      </c>
      <c r="E78" s="44">
        <v>80.873999999999995</v>
      </c>
      <c r="F78" s="44">
        <f t="shared" si="0"/>
        <v>80.873999999999995</v>
      </c>
      <c r="G78" s="43">
        <v>1</v>
      </c>
      <c r="H78" s="42">
        <v>150</v>
      </c>
      <c r="I78" s="41">
        <f t="shared" si="1"/>
        <v>150</v>
      </c>
      <c r="J78" s="41"/>
      <c r="K78" s="40">
        <f t="shared" si="2"/>
        <v>69.126000000000005</v>
      </c>
      <c r="L78" s="39">
        <f t="shared" si="3"/>
        <v>779.31199999999956</v>
      </c>
      <c r="M78" s="38" t="s">
        <v>480</v>
      </c>
    </row>
    <row r="79" spans="1:15" hidden="1" x14ac:dyDescent="0.25">
      <c r="A79" s="49">
        <v>42975</v>
      </c>
      <c r="B79" s="43" t="s">
        <v>481</v>
      </c>
      <c r="C79" s="45" t="s">
        <v>482</v>
      </c>
      <c r="D79" s="43" t="s">
        <v>8</v>
      </c>
      <c r="E79" s="44">
        <v>84</v>
      </c>
      <c r="F79" s="44">
        <f t="shared" si="0"/>
        <v>84</v>
      </c>
      <c r="G79" s="43">
        <v>1</v>
      </c>
      <c r="H79" s="42">
        <v>120</v>
      </c>
      <c r="I79" s="41">
        <f t="shared" si="1"/>
        <v>120</v>
      </c>
      <c r="J79" s="41"/>
      <c r="K79" s="40">
        <f t="shared" si="2"/>
        <v>36</v>
      </c>
      <c r="L79" s="39">
        <f t="shared" si="3"/>
        <v>815.31199999999956</v>
      </c>
      <c r="M79" s="38" t="s">
        <v>483</v>
      </c>
    </row>
    <row r="80" spans="1:15" hidden="1" x14ac:dyDescent="0.25">
      <c r="A80" s="49">
        <v>42976</v>
      </c>
      <c r="B80" s="48" t="s">
        <v>128</v>
      </c>
      <c r="C80" s="45" t="s">
        <v>35</v>
      </c>
      <c r="D80" s="43" t="s">
        <v>8</v>
      </c>
      <c r="E80" s="44">
        <v>11.2</v>
      </c>
      <c r="F80" s="44">
        <f t="shared" si="0"/>
        <v>11.2</v>
      </c>
      <c r="G80" s="43">
        <v>1</v>
      </c>
      <c r="H80" s="42">
        <v>16</v>
      </c>
      <c r="I80" s="41">
        <f t="shared" si="1"/>
        <v>16</v>
      </c>
      <c r="J80" s="41"/>
      <c r="K80" s="40">
        <f t="shared" si="2"/>
        <v>4.8000000000000007</v>
      </c>
      <c r="L80" s="39">
        <f t="shared" si="3"/>
        <v>820.11199999999951</v>
      </c>
      <c r="M80" s="38" t="s">
        <v>484</v>
      </c>
    </row>
    <row r="81" spans="1:18" hidden="1" x14ac:dyDescent="0.25">
      <c r="A81" s="49">
        <v>42976</v>
      </c>
      <c r="B81" s="48" t="s">
        <v>34</v>
      </c>
      <c r="C81" s="45" t="s">
        <v>35</v>
      </c>
      <c r="D81" s="43" t="s">
        <v>36</v>
      </c>
      <c r="E81" s="44">
        <v>16</v>
      </c>
      <c r="F81" s="44">
        <f t="shared" si="0"/>
        <v>16</v>
      </c>
      <c r="G81" s="43">
        <v>1</v>
      </c>
      <c r="H81" s="42">
        <v>20</v>
      </c>
      <c r="I81" s="41">
        <f t="shared" si="1"/>
        <v>20</v>
      </c>
      <c r="J81" s="41"/>
      <c r="K81" s="40">
        <f t="shared" si="2"/>
        <v>4</v>
      </c>
      <c r="L81" s="39">
        <f t="shared" si="3"/>
        <v>824.11199999999951</v>
      </c>
      <c r="M81" s="38" t="s">
        <v>485</v>
      </c>
    </row>
    <row r="82" spans="1:18" hidden="1" x14ac:dyDescent="0.25">
      <c r="A82" s="49">
        <v>42977</v>
      </c>
      <c r="B82" s="48" t="s">
        <v>34</v>
      </c>
      <c r="C82" s="45" t="s">
        <v>35</v>
      </c>
      <c r="D82" s="43" t="s">
        <v>36</v>
      </c>
      <c r="E82" s="44">
        <v>16</v>
      </c>
      <c r="F82" s="44">
        <f t="shared" si="0"/>
        <v>16</v>
      </c>
      <c r="G82" s="43">
        <v>1</v>
      </c>
      <c r="H82" s="42">
        <v>20</v>
      </c>
      <c r="I82" s="41">
        <f t="shared" si="1"/>
        <v>20</v>
      </c>
      <c r="J82" s="41"/>
      <c r="K82" s="40">
        <f t="shared" si="2"/>
        <v>4</v>
      </c>
      <c r="L82" s="39">
        <f t="shared" si="3"/>
        <v>828.11199999999951</v>
      </c>
      <c r="M82" s="38" t="s">
        <v>486</v>
      </c>
    </row>
    <row r="83" spans="1:18" hidden="1" x14ac:dyDescent="0.25">
      <c r="A83" s="49">
        <v>42977</v>
      </c>
      <c r="B83" s="64" t="s">
        <v>226</v>
      </c>
      <c r="C83" s="45" t="s">
        <v>79</v>
      </c>
      <c r="D83" s="43" t="s">
        <v>80</v>
      </c>
      <c r="E83" s="44">
        <v>65</v>
      </c>
      <c r="F83" s="44">
        <f t="shared" si="0"/>
        <v>65</v>
      </c>
      <c r="G83" s="43">
        <v>1</v>
      </c>
      <c r="H83" s="42">
        <v>99</v>
      </c>
      <c r="I83" s="41">
        <f t="shared" si="1"/>
        <v>99</v>
      </c>
      <c r="J83" s="41"/>
      <c r="K83" s="40">
        <f t="shared" si="2"/>
        <v>34</v>
      </c>
      <c r="L83" s="39">
        <f t="shared" si="3"/>
        <v>862.11199999999951</v>
      </c>
      <c r="M83" s="38" t="s">
        <v>487</v>
      </c>
    </row>
    <row r="84" spans="1:18" s="27" customFormat="1" ht="18.75" customHeight="1" x14ac:dyDescent="0.25">
      <c r="A84" s="37"/>
      <c r="B84" s="36" t="s">
        <v>0</v>
      </c>
      <c r="C84" s="35"/>
      <c r="D84" s="34"/>
      <c r="E84" s="33"/>
      <c r="F84" s="30">
        <f>SUBTOTAL(9,F4:F83)</f>
        <v>509.73799999999994</v>
      </c>
      <c r="G84" s="32">
        <f>SUBTOTAL(9,G4:G83)</f>
        <v>61</v>
      </c>
      <c r="H84" s="31"/>
      <c r="I84" s="30">
        <f>SUBTOTAL(9,I4:I83)</f>
        <v>1054.5</v>
      </c>
      <c r="J84" s="29">
        <f>SUBTOTAL(9,J4:J83)</f>
        <v>4.8</v>
      </c>
      <c r="K84" s="29">
        <f>SUBTOTAL(9,K4:K83)</f>
        <v>544.76200000000006</v>
      </c>
      <c r="L84" s="28"/>
    </row>
    <row r="85" spans="1:18" x14ac:dyDescent="0.25">
      <c r="A85" s="3"/>
      <c r="B85" s="3"/>
      <c r="D85" s="26"/>
      <c r="E85" s="25"/>
      <c r="F85" s="25"/>
      <c r="G85" s="24"/>
      <c r="H85" s="23"/>
      <c r="I85" s="22"/>
      <c r="J85" s="21"/>
      <c r="K85" s="20"/>
      <c r="L85" s="19"/>
    </row>
    <row r="86" spans="1:18" x14ac:dyDescent="0.25">
      <c r="A86" s="3"/>
      <c r="B86" s="3"/>
      <c r="D86" s="26"/>
      <c r="E86" s="25"/>
      <c r="F86" s="25"/>
      <c r="G86" s="24"/>
      <c r="H86" s="23"/>
      <c r="I86" s="22"/>
      <c r="J86" s="21"/>
      <c r="K86" s="20"/>
      <c r="L86" s="19"/>
    </row>
    <row r="87" spans="1:18" x14ac:dyDescent="0.25">
      <c r="A87" s="3"/>
      <c r="B87" s="15" t="s">
        <v>13</v>
      </c>
      <c r="C87" s="14"/>
      <c r="D87" s="13"/>
      <c r="E87" s="25"/>
      <c r="F87" s="25"/>
      <c r="G87" s="24"/>
      <c r="H87" s="23"/>
      <c r="I87" s="22"/>
      <c r="J87" s="21"/>
      <c r="K87" s="20"/>
      <c r="L87" s="19"/>
    </row>
    <row r="88" spans="1:18" x14ac:dyDescent="0.25">
      <c r="A88" s="3"/>
      <c r="B88" s="12" t="s">
        <v>4</v>
      </c>
      <c r="C88" s="11" t="s">
        <v>3</v>
      </c>
      <c r="D88" s="10" t="s">
        <v>2</v>
      </c>
      <c r="E88" s="25"/>
      <c r="F88" s="25"/>
      <c r="G88" s="24"/>
      <c r="H88" s="23"/>
      <c r="I88" s="22"/>
      <c r="J88" s="21"/>
      <c r="K88" s="20"/>
      <c r="L88" s="19"/>
    </row>
    <row r="89" spans="1:18" x14ac:dyDescent="0.25">
      <c r="A89" s="3"/>
      <c r="B89" s="9" t="s">
        <v>140</v>
      </c>
      <c r="C89" s="69">
        <v>35</v>
      </c>
      <c r="D89" s="67">
        <v>50</v>
      </c>
      <c r="E89" s="25"/>
      <c r="F89" s="25"/>
      <c r="G89" s="24"/>
      <c r="H89" s="23"/>
      <c r="I89" s="22"/>
      <c r="J89" s="21"/>
      <c r="K89" s="20"/>
      <c r="L89" s="19"/>
    </row>
    <row r="90" spans="1:18" ht="15.75" customHeight="1" x14ac:dyDescent="0.25">
      <c r="B90" s="6" t="s">
        <v>0</v>
      </c>
      <c r="C90" s="5">
        <f>SUM(C89:C89)</f>
        <v>35</v>
      </c>
      <c r="D90" s="4">
        <f>SUM(D89:D89)</f>
        <v>50</v>
      </c>
    </row>
    <row r="91" spans="1:18" s="17" customFormat="1" ht="18" customHeight="1" x14ac:dyDescent="0.25">
      <c r="B91" s="1"/>
      <c r="C91" s="16"/>
      <c r="D91" s="1"/>
      <c r="E91" s="18"/>
      <c r="F91" s="18"/>
      <c r="G91" s="18"/>
      <c r="H91" s="18"/>
      <c r="I91" s="18"/>
    </row>
    <row r="92" spans="1:18" x14ac:dyDescent="0.25">
      <c r="B92" s="15" t="s">
        <v>11</v>
      </c>
      <c r="C92" s="14"/>
      <c r="D92" s="13"/>
    </row>
    <row r="93" spans="1:18" s="2" customFormat="1" x14ac:dyDescent="0.25">
      <c r="A93" s="1"/>
      <c r="B93" s="12" t="s">
        <v>4</v>
      </c>
      <c r="C93" s="11" t="s">
        <v>3</v>
      </c>
      <c r="D93" s="10" t="s">
        <v>2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9" t="s">
        <v>492</v>
      </c>
      <c r="C94" s="8">
        <v>21</v>
      </c>
      <c r="D94" s="7">
        <v>67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s="2" customFormat="1" x14ac:dyDescent="0.25">
      <c r="A95" s="1"/>
      <c r="B95" s="9" t="s">
        <v>339</v>
      </c>
      <c r="C95" s="8">
        <v>6.8</v>
      </c>
      <c r="D95" s="7">
        <v>30</v>
      </c>
      <c r="J95" s="1"/>
      <c r="K95" s="1"/>
      <c r="L95" s="1"/>
      <c r="M95" s="1"/>
      <c r="N95" s="1"/>
      <c r="O95" s="1"/>
      <c r="P95" s="1"/>
      <c r="Q95" s="1"/>
      <c r="R95" s="1"/>
    </row>
    <row r="96" spans="1:18" s="2" customFormat="1" x14ac:dyDescent="0.25">
      <c r="A96" s="1"/>
      <c r="B96" s="9" t="s">
        <v>491</v>
      </c>
      <c r="C96" s="8">
        <v>4.5999999999999996</v>
      </c>
      <c r="D96" s="7">
        <v>20</v>
      </c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9" t="s">
        <v>248</v>
      </c>
      <c r="C97" s="8">
        <v>4.5599999999999996</v>
      </c>
      <c r="D97" s="7">
        <v>8.4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10</v>
      </c>
      <c r="C98" s="8">
        <v>14.1</v>
      </c>
      <c r="D98" s="7">
        <v>54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9" t="s">
        <v>496</v>
      </c>
      <c r="C99" s="8">
        <v>59.5</v>
      </c>
      <c r="D99" s="7">
        <v>85</v>
      </c>
      <c r="J99" s="1"/>
      <c r="K99" s="1"/>
      <c r="L99" s="1"/>
      <c r="M99" s="1"/>
      <c r="N99" s="1"/>
      <c r="O99" s="1"/>
      <c r="P99" s="1"/>
      <c r="Q99" s="1"/>
      <c r="R99" s="1"/>
    </row>
    <row r="100" spans="1:18" s="2" customFormat="1" x14ac:dyDescent="0.25">
      <c r="A100" s="1"/>
      <c r="B100" s="9" t="s">
        <v>406</v>
      </c>
      <c r="C100" s="8">
        <v>161.75</v>
      </c>
      <c r="D100" s="7">
        <v>300</v>
      </c>
      <c r="J100" s="1"/>
      <c r="K100" s="1"/>
      <c r="L100" s="1"/>
      <c r="M100" s="1"/>
      <c r="N100" s="1"/>
      <c r="O100" s="1"/>
      <c r="P100" s="1"/>
      <c r="Q100" s="1"/>
      <c r="R100" s="1"/>
    </row>
    <row r="101" spans="1:18" s="2" customFormat="1" x14ac:dyDescent="0.25">
      <c r="A101" s="1"/>
      <c r="B101" s="9" t="s">
        <v>495</v>
      </c>
      <c r="C101" s="8">
        <v>2.0299999999999998</v>
      </c>
      <c r="D101" s="7">
        <v>2.1</v>
      </c>
      <c r="J101" s="1"/>
      <c r="K101" s="1"/>
      <c r="L101" s="1"/>
      <c r="M101" s="1"/>
      <c r="N101" s="1"/>
      <c r="O101" s="1"/>
      <c r="P101" s="1"/>
      <c r="Q101" s="1"/>
      <c r="R101" s="1"/>
    </row>
    <row r="102" spans="1:18" s="2" customFormat="1" x14ac:dyDescent="0.25">
      <c r="A102" s="1"/>
      <c r="B102" s="9" t="s">
        <v>493</v>
      </c>
      <c r="C102" s="8">
        <v>219.8</v>
      </c>
      <c r="D102" s="7">
        <v>448</v>
      </c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9" t="s">
        <v>494</v>
      </c>
      <c r="C103" s="8">
        <v>15.6</v>
      </c>
      <c r="D103" s="7">
        <v>40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6" t="s">
        <v>0</v>
      </c>
      <c r="C104" s="5">
        <f>SUM(C94:C103)</f>
        <v>509.74</v>
      </c>
      <c r="D104" s="4">
        <f>SUM(D94:D103)</f>
        <v>1054.5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1"/>
      <c r="C105" s="16"/>
      <c r="D105" s="1"/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7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413</v>
      </c>
      <c r="C110" s="69">
        <v>144</v>
      </c>
      <c r="D110" s="67">
        <v>180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9" t="s">
        <v>490</v>
      </c>
      <c r="C111" s="8">
        <v>312</v>
      </c>
      <c r="D111" s="7">
        <v>395</v>
      </c>
      <c r="J111" s="1"/>
      <c r="K111" s="1"/>
      <c r="L111" s="1"/>
      <c r="M111" s="1"/>
      <c r="N111" s="1"/>
      <c r="O111" s="1"/>
      <c r="P111" s="1"/>
      <c r="Q111" s="1"/>
      <c r="R111" s="1"/>
    </row>
    <row r="112" spans="1:18" s="2" customFormat="1" x14ac:dyDescent="0.25">
      <c r="A112" s="1"/>
      <c r="B112" s="6" t="s">
        <v>0</v>
      </c>
      <c r="C112" s="5">
        <f>SUM(C110:C111)</f>
        <v>456</v>
      </c>
      <c r="D112" s="4">
        <f>SUM(D110:D111)</f>
        <v>575</v>
      </c>
      <c r="J112" s="1"/>
      <c r="K112" s="1"/>
      <c r="L112" s="1"/>
      <c r="M112" s="1"/>
      <c r="N112" s="1"/>
      <c r="O112" s="1"/>
      <c r="P112" s="1"/>
      <c r="Q112" s="1"/>
      <c r="R112" s="1"/>
    </row>
    <row r="115" spans="1:18" s="2" customFormat="1" x14ac:dyDescent="0.25">
      <c r="A115" s="1"/>
      <c r="B115" s="15" t="s">
        <v>144</v>
      </c>
      <c r="C115" s="14"/>
      <c r="D115" s="1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s="2" customFormat="1" x14ac:dyDescent="0.25">
      <c r="A116" s="1"/>
      <c r="B116" s="12" t="s">
        <v>4</v>
      </c>
      <c r="C116" s="11" t="s">
        <v>3</v>
      </c>
      <c r="D116" s="10" t="s">
        <v>2</v>
      </c>
      <c r="J116" s="1"/>
      <c r="K116" s="1"/>
      <c r="L116" s="1"/>
      <c r="M116" s="1"/>
      <c r="N116" s="1"/>
      <c r="O116" s="1"/>
      <c r="P116" s="1"/>
      <c r="Q116" s="1"/>
      <c r="R116" s="1"/>
    </row>
    <row r="117" spans="1:18" s="2" customFormat="1" x14ac:dyDescent="0.25">
      <c r="A117" s="1"/>
      <c r="B117" s="9" t="s">
        <v>145</v>
      </c>
      <c r="C117" s="8">
        <v>65</v>
      </c>
      <c r="D117" s="7">
        <v>99</v>
      </c>
      <c r="J117" s="1"/>
      <c r="K117" s="1"/>
      <c r="L117" s="1"/>
      <c r="M117" s="1"/>
      <c r="N117" s="1"/>
      <c r="O117" s="1"/>
      <c r="P117" s="1"/>
      <c r="Q117" s="1"/>
      <c r="R117" s="1"/>
    </row>
    <row r="118" spans="1:18" s="2" customFormat="1" x14ac:dyDescent="0.25">
      <c r="A118" s="1"/>
      <c r="B118" s="6" t="s">
        <v>0</v>
      </c>
      <c r="C118" s="5">
        <f>SUM(C117:C117)</f>
        <v>65</v>
      </c>
      <c r="D118" s="4">
        <f>SUM(D117:D117)</f>
        <v>99</v>
      </c>
      <c r="J118" s="1"/>
      <c r="K118" s="1"/>
      <c r="L118" s="1"/>
      <c r="M118" s="1"/>
      <c r="N118" s="1"/>
      <c r="O118" s="1"/>
      <c r="P118" s="1"/>
      <c r="Q118" s="1"/>
      <c r="R118" s="1"/>
    </row>
    <row r="121" spans="1:18" s="2" customFormat="1" x14ac:dyDescent="0.25">
      <c r="A121" s="1"/>
      <c r="B121" s="15" t="s">
        <v>142</v>
      </c>
      <c r="C121" s="14"/>
      <c r="D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s="2" customFormat="1" x14ac:dyDescent="0.25">
      <c r="A122" s="1"/>
      <c r="B122" s="12" t="s">
        <v>4</v>
      </c>
      <c r="C122" s="11" t="s">
        <v>3</v>
      </c>
      <c r="D122" s="10" t="s">
        <v>2</v>
      </c>
      <c r="J122" s="1"/>
      <c r="K122" s="1"/>
      <c r="L122" s="1"/>
      <c r="M122" s="1"/>
      <c r="N122" s="1"/>
      <c r="O122" s="1"/>
      <c r="P122" s="1"/>
      <c r="Q122" s="1"/>
      <c r="R122" s="1"/>
    </row>
    <row r="123" spans="1:18" s="2" customFormat="1" x14ac:dyDescent="0.25">
      <c r="A123" s="1"/>
      <c r="B123" s="9" t="s">
        <v>489</v>
      </c>
      <c r="C123" s="8">
        <v>28</v>
      </c>
      <c r="D123" s="7">
        <v>40</v>
      </c>
      <c r="J123" s="1"/>
      <c r="K123" s="1"/>
      <c r="L123" s="1"/>
      <c r="M123" s="1"/>
      <c r="N123" s="1"/>
      <c r="O123" s="1"/>
      <c r="P123" s="1"/>
      <c r="Q123" s="1"/>
      <c r="R123" s="1"/>
    </row>
    <row r="124" spans="1:18" s="2" customFormat="1" x14ac:dyDescent="0.25">
      <c r="A124" s="1"/>
      <c r="B124" s="6" t="s">
        <v>0</v>
      </c>
      <c r="C124" s="5">
        <f>SUM(C123:C123)</f>
        <v>28</v>
      </c>
      <c r="D124" s="4">
        <f>SUM(D123:D123)</f>
        <v>40</v>
      </c>
      <c r="J124" s="1"/>
      <c r="K124" s="1"/>
      <c r="L124" s="1"/>
      <c r="M124" s="1"/>
      <c r="N124" s="1"/>
      <c r="O124" s="1"/>
      <c r="P124" s="1"/>
      <c r="Q124" s="1"/>
      <c r="R124" s="1"/>
    </row>
    <row r="127" spans="1:18" s="2" customFormat="1" x14ac:dyDescent="0.25">
      <c r="A127" s="1"/>
      <c r="B127" s="15" t="s">
        <v>6</v>
      </c>
      <c r="C127" s="14"/>
      <c r="D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s="2" customFormat="1" x14ac:dyDescent="0.25">
      <c r="A128" s="1"/>
      <c r="B128" s="12" t="s">
        <v>4</v>
      </c>
      <c r="C128" s="11" t="s">
        <v>3</v>
      </c>
      <c r="D128" s="10" t="s">
        <v>2</v>
      </c>
      <c r="J128" s="1"/>
      <c r="K128" s="1"/>
      <c r="L128" s="1"/>
      <c r="M128" s="1"/>
      <c r="N128" s="1"/>
      <c r="O128" s="1"/>
      <c r="P128" s="1"/>
      <c r="Q128" s="1"/>
      <c r="R128" s="1"/>
    </row>
    <row r="129" spans="1:18" s="2" customFormat="1" x14ac:dyDescent="0.25">
      <c r="A129" s="1"/>
      <c r="B129" s="9" t="s">
        <v>252</v>
      </c>
      <c r="C129" s="8">
        <v>40</v>
      </c>
      <c r="D129" s="7">
        <v>49.9</v>
      </c>
      <c r="J129" s="1"/>
      <c r="K129" s="1"/>
      <c r="L129" s="1"/>
      <c r="M129" s="1"/>
      <c r="N129" s="1"/>
      <c r="O129" s="1"/>
      <c r="P129" s="1"/>
      <c r="Q129" s="1"/>
      <c r="R129" s="1"/>
    </row>
    <row r="130" spans="1:18" s="2" customFormat="1" x14ac:dyDescent="0.25">
      <c r="A130" s="1"/>
      <c r="B130" s="6" t="s">
        <v>0</v>
      </c>
      <c r="C130" s="5">
        <f>SUBTOTAL(9,C129)</f>
        <v>40</v>
      </c>
      <c r="D130" s="4">
        <f>SUBTOTAL(9,D129)</f>
        <v>49.9</v>
      </c>
      <c r="J130" s="1"/>
      <c r="K130" s="1"/>
      <c r="L130" s="1"/>
      <c r="M130" s="1"/>
      <c r="N130" s="1"/>
      <c r="O130" s="1"/>
      <c r="P130" s="1"/>
      <c r="Q130" s="1"/>
      <c r="R130" s="1"/>
    </row>
    <row r="133" spans="1:18" s="2" customFormat="1" x14ac:dyDescent="0.25">
      <c r="A133" s="1"/>
      <c r="B133" s="15" t="s">
        <v>8</v>
      </c>
      <c r="C133" s="14"/>
      <c r="D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s="2" customFormat="1" x14ac:dyDescent="0.25">
      <c r="A134" s="1"/>
      <c r="B134" s="12" t="s">
        <v>4</v>
      </c>
      <c r="C134" s="11" t="s">
        <v>3</v>
      </c>
      <c r="D134" s="10" t="s">
        <v>2</v>
      </c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2" customFormat="1" x14ac:dyDescent="0.25">
      <c r="A135" s="1"/>
      <c r="B135" s="9" t="s">
        <v>488</v>
      </c>
      <c r="C135" s="8">
        <v>246.4</v>
      </c>
      <c r="D135" s="7">
        <v>352</v>
      </c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" customFormat="1" x14ac:dyDescent="0.25">
      <c r="A136" s="1"/>
      <c r="B136" s="6" t="s">
        <v>0</v>
      </c>
      <c r="C136" s="5">
        <f>SUM(C135:C135)</f>
        <v>246.4</v>
      </c>
      <c r="D136" s="4">
        <f>SUM(D135:D135)</f>
        <v>352</v>
      </c>
      <c r="J136" s="1"/>
      <c r="K136" s="1"/>
      <c r="L136" s="1"/>
      <c r="M136" s="1"/>
      <c r="N136" s="1"/>
      <c r="O136" s="1"/>
      <c r="P136" s="1"/>
      <c r="Q136" s="1"/>
      <c r="R136" s="1"/>
    </row>
    <row r="141" spans="1:18" s="2" customFormat="1" x14ac:dyDescent="0.25">
      <c r="A141" s="1"/>
      <c r="B141" s="15" t="s">
        <v>341</v>
      </c>
      <c r="C141" s="14"/>
      <c r="D141" s="1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s="2" customFormat="1" x14ac:dyDescent="0.25">
      <c r="A142" s="1"/>
      <c r="B142" s="12" t="s">
        <v>4</v>
      </c>
      <c r="C142" s="11" t="s">
        <v>3</v>
      </c>
      <c r="D142" s="10" t="s">
        <v>2</v>
      </c>
      <c r="J142" s="1"/>
      <c r="K142" s="1"/>
      <c r="L142" s="1"/>
      <c r="M142" s="1"/>
      <c r="N142" s="1"/>
      <c r="O142" s="1"/>
      <c r="P142" s="1"/>
      <c r="Q142" s="1"/>
      <c r="R142" s="1"/>
    </row>
    <row r="143" spans="1:18" s="2" customFormat="1" x14ac:dyDescent="0.25">
      <c r="A143" s="1"/>
      <c r="B143" s="9" t="s">
        <v>131</v>
      </c>
      <c r="C143" s="8">
        <v>22.75</v>
      </c>
      <c r="D143" s="7">
        <v>35</v>
      </c>
      <c r="J143" s="1"/>
      <c r="K143" s="1"/>
      <c r="L143" s="1"/>
      <c r="M143" s="1"/>
      <c r="N143" s="1"/>
      <c r="O143" s="1"/>
      <c r="P143" s="1"/>
      <c r="Q143" s="1"/>
      <c r="R143" s="1"/>
    </row>
    <row r="144" spans="1:18" s="2" customFormat="1" x14ac:dyDescent="0.25">
      <c r="A144" s="1"/>
      <c r="B144" s="6" t="s">
        <v>0</v>
      </c>
      <c r="C144" s="5">
        <f>SUM(C143:C143)</f>
        <v>22.75</v>
      </c>
      <c r="D144" s="4">
        <f>SUM(D143:D143)</f>
        <v>35</v>
      </c>
      <c r="J144" s="1"/>
      <c r="K144" s="1"/>
      <c r="L144" s="1"/>
      <c r="M144" s="1"/>
      <c r="N144" s="1"/>
      <c r="O144" s="1"/>
      <c r="P144" s="1"/>
      <c r="Q144" s="1"/>
      <c r="R144" s="1"/>
    </row>
    <row r="147" spans="2:4" x14ac:dyDescent="0.25">
      <c r="B147" s="15" t="s">
        <v>306</v>
      </c>
      <c r="C147" s="14"/>
      <c r="D147" s="13"/>
    </row>
    <row r="148" spans="2:4" x14ac:dyDescent="0.25">
      <c r="B148" s="12" t="s">
        <v>4</v>
      </c>
      <c r="C148" s="11" t="s">
        <v>3</v>
      </c>
      <c r="D148" s="10" t="s">
        <v>2</v>
      </c>
    </row>
    <row r="149" spans="2:4" x14ac:dyDescent="0.25">
      <c r="B149" s="9" t="s">
        <v>497</v>
      </c>
      <c r="C149" s="8">
        <v>56</v>
      </c>
      <c r="D149" s="7">
        <v>80</v>
      </c>
    </row>
    <row r="150" spans="2:4" x14ac:dyDescent="0.25">
      <c r="B150" s="6" t="s">
        <v>0</v>
      </c>
      <c r="C150" s="5">
        <f>SUM(C149:C149)</f>
        <v>56</v>
      </c>
      <c r="D150" s="4">
        <f>SUM(D149:D149)</f>
        <v>80</v>
      </c>
    </row>
  </sheetData>
  <autoFilter ref="A3:L83"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view="pageBreakPreview" zoomScale="60" zoomScaleNormal="100" workbookViewId="0">
      <selection activeCell="C11" sqref="C1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5.570312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498</v>
      </c>
      <c r="E1" s="7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42979</v>
      </c>
      <c r="B4" s="48" t="s">
        <v>34</v>
      </c>
      <c r="C4" s="45" t="s">
        <v>35</v>
      </c>
      <c r="D4" s="43" t="s">
        <v>36</v>
      </c>
      <c r="E4" s="44">
        <v>16</v>
      </c>
      <c r="F4" s="44">
        <f t="shared" ref="F4:F31" si="0">E4*G4</f>
        <v>16</v>
      </c>
      <c r="G4" s="43">
        <v>1</v>
      </c>
      <c r="H4" s="50">
        <v>20</v>
      </c>
      <c r="I4" s="41">
        <f t="shared" ref="I4:I31" si="1">H4*G4</f>
        <v>20</v>
      </c>
      <c r="J4" s="41">
        <v>4.8</v>
      </c>
      <c r="K4" s="40">
        <f t="shared" ref="K4:K31" si="2">I4-F4</f>
        <v>4</v>
      </c>
      <c r="L4" s="39">
        <f>K4</f>
        <v>4</v>
      </c>
      <c r="M4" s="38" t="s">
        <v>499</v>
      </c>
    </row>
    <row r="5" spans="1:13" x14ac:dyDescent="0.25">
      <c r="A5" s="49">
        <v>42980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15.7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1" si="3">L4+K5</f>
        <v>23.3</v>
      </c>
      <c r="M5" s="38" t="s">
        <v>500</v>
      </c>
    </row>
    <row r="6" spans="1:13" x14ac:dyDescent="0.25">
      <c r="A6" s="49">
        <v>42980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42.6</v>
      </c>
      <c r="M6" s="38" t="s">
        <v>501</v>
      </c>
    </row>
    <row r="7" spans="1:13" ht="16.5" customHeight="1" x14ac:dyDescent="0.25">
      <c r="A7" s="49">
        <v>42980</v>
      </c>
      <c r="B7" s="48" t="s">
        <v>147</v>
      </c>
      <c r="C7" s="45" t="s">
        <v>45</v>
      </c>
      <c r="D7" s="43" t="s">
        <v>36</v>
      </c>
      <c r="E7" s="44">
        <v>24</v>
      </c>
      <c r="F7" s="44">
        <f t="shared" si="0"/>
        <v>24</v>
      </c>
      <c r="G7" s="43">
        <v>1</v>
      </c>
      <c r="H7" s="42">
        <v>30</v>
      </c>
      <c r="I7" s="41">
        <f t="shared" si="1"/>
        <v>30</v>
      </c>
      <c r="J7" s="41"/>
      <c r="K7" s="40">
        <f t="shared" si="2"/>
        <v>6</v>
      </c>
      <c r="L7" s="39">
        <f t="shared" si="3"/>
        <v>48.6</v>
      </c>
      <c r="M7" s="38" t="s">
        <v>502</v>
      </c>
    </row>
    <row r="8" spans="1:13" x14ac:dyDescent="0.25">
      <c r="A8" s="49">
        <v>42980</v>
      </c>
      <c r="B8" s="48" t="s">
        <v>130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51.6</v>
      </c>
      <c r="M8" s="38" t="s">
        <v>503</v>
      </c>
    </row>
    <row r="9" spans="1:13" x14ac:dyDescent="0.25">
      <c r="A9" s="49">
        <v>42980</v>
      </c>
      <c r="B9" s="43" t="s">
        <v>39</v>
      </c>
      <c r="C9" s="45" t="s">
        <v>177</v>
      </c>
      <c r="D9" s="43" t="s">
        <v>11</v>
      </c>
      <c r="E9" s="44">
        <v>3</v>
      </c>
      <c r="F9" s="44">
        <f t="shared" si="0"/>
        <v>3</v>
      </c>
      <c r="G9" s="43">
        <v>1</v>
      </c>
      <c r="H9" s="42">
        <v>10</v>
      </c>
      <c r="I9" s="41">
        <f t="shared" si="1"/>
        <v>10</v>
      </c>
      <c r="J9" s="41"/>
      <c r="K9" s="40">
        <f t="shared" si="2"/>
        <v>7</v>
      </c>
      <c r="L9" s="39">
        <f t="shared" si="3"/>
        <v>58.6</v>
      </c>
      <c r="M9" s="38" t="s">
        <v>504</v>
      </c>
    </row>
    <row r="10" spans="1:13" x14ac:dyDescent="0.25">
      <c r="A10" s="49">
        <v>42983</v>
      </c>
      <c r="B10" s="43" t="s">
        <v>66</v>
      </c>
      <c r="C10" s="45" t="s">
        <v>45</v>
      </c>
      <c r="D10" s="43" t="s">
        <v>13</v>
      </c>
      <c r="E10" s="44">
        <v>17.5</v>
      </c>
      <c r="F10" s="44">
        <f t="shared" si="0"/>
        <v>17.5</v>
      </c>
      <c r="G10" s="43">
        <v>1</v>
      </c>
      <c r="H10" s="42">
        <v>25</v>
      </c>
      <c r="I10" s="41">
        <f t="shared" si="1"/>
        <v>25</v>
      </c>
      <c r="J10" s="41"/>
      <c r="K10" s="40">
        <f t="shared" si="2"/>
        <v>7.5</v>
      </c>
      <c r="L10" s="39">
        <f t="shared" si="3"/>
        <v>66.099999999999994</v>
      </c>
      <c r="M10" s="38" t="s">
        <v>505</v>
      </c>
    </row>
    <row r="11" spans="1:13" x14ac:dyDescent="0.25">
      <c r="A11" s="49">
        <v>42983</v>
      </c>
      <c r="B11" s="48" t="s">
        <v>63</v>
      </c>
      <c r="C11" s="45" t="s">
        <v>29</v>
      </c>
      <c r="D11" s="43" t="s">
        <v>11</v>
      </c>
      <c r="E11" s="44">
        <v>3.9</v>
      </c>
      <c r="F11" s="44">
        <f t="shared" si="0"/>
        <v>3.9</v>
      </c>
      <c r="G11" s="43">
        <v>1</v>
      </c>
      <c r="H11" s="42">
        <v>10</v>
      </c>
      <c r="I11" s="41">
        <f t="shared" si="1"/>
        <v>10</v>
      </c>
      <c r="J11" s="41"/>
      <c r="K11" s="40">
        <f t="shared" si="2"/>
        <v>6.1</v>
      </c>
      <c r="L11" s="39">
        <f t="shared" si="3"/>
        <v>72.199999999999989</v>
      </c>
      <c r="M11" s="38" t="s">
        <v>506</v>
      </c>
    </row>
    <row r="12" spans="1:13" x14ac:dyDescent="0.25">
      <c r="A12" s="47">
        <v>42985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78.5</v>
      </c>
      <c r="G12" s="43">
        <v>5</v>
      </c>
      <c r="H12" s="42">
        <v>35</v>
      </c>
      <c r="I12" s="41">
        <f t="shared" si="1"/>
        <v>175</v>
      </c>
      <c r="J12" s="41"/>
      <c r="K12" s="40">
        <f t="shared" si="2"/>
        <v>96.5</v>
      </c>
      <c r="L12" s="39">
        <f t="shared" si="3"/>
        <v>168.7</v>
      </c>
      <c r="M12" s="38" t="s">
        <v>507</v>
      </c>
    </row>
    <row r="13" spans="1:13" x14ac:dyDescent="0.25">
      <c r="A13" s="49">
        <v>42988</v>
      </c>
      <c r="B13" s="48" t="s">
        <v>34</v>
      </c>
      <c r="C13" s="45" t="s">
        <v>35</v>
      </c>
      <c r="D13" s="43" t="s">
        <v>36</v>
      </c>
      <c r="E13" s="44">
        <v>16</v>
      </c>
      <c r="F13" s="44">
        <f t="shared" si="0"/>
        <v>16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4</v>
      </c>
      <c r="L13" s="39">
        <f t="shared" si="3"/>
        <v>172.7</v>
      </c>
      <c r="M13" s="38" t="s">
        <v>508</v>
      </c>
    </row>
    <row r="14" spans="1:13" x14ac:dyDescent="0.25">
      <c r="A14" s="49">
        <v>42988</v>
      </c>
      <c r="B14" s="48" t="s">
        <v>63</v>
      </c>
      <c r="C14" s="45" t="s">
        <v>29</v>
      </c>
      <c r="D14" s="43" t="s">
        <v>11</v>
      </c>
      <c r="E14" s="44">
        <v>3.9</v>
      </c>
      <c r="F14" s="44">
        <f t="shared" si="0"/>
        <v>3.9</v>
      </c>
      <c r="G14" s="43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178.79999999999998</v>
      </c>
      <c r="M14" s="38" t="s">
        <v>509</v>
      </c>
    </row>
    <row r="15" spans="1:13" x14ac:dyDescent="0.25">
      <c r="A15" s="49">
        <v>42989</v>
      </c>
      <c r="B15" s="76" t="s">
        <v>511</v>
      </c>
      <c r="C15" s="45" t="s">
        <v>35</v>
      </c>
      <c r="D15" s="43" t="s">
        <v>314</v>
      </c>
      <c r="E15" s="44">
        <v>22.75</v>
      </c>
      <c r="F15" s="44">
        <f t="shared" si="0"/>
        <v>22.75</v>
      </c>
      <c r="G15" s="43">
        <v>1</v>
      </c>
      <c r="H15" s="42">
        <v>35</v>
      </c>
      <c r="I15" s="41">
        <f>H15*G15</f>
        <v>35</v>
      </c>
      <c r="J15" s="41"/>
      <c r="K15" s="40">
        <f t="shared" si="2"/>
        <v>12.25</v>
      </c>
      <c r="L15" s="39">
        <f t="shared" si="3"/>
        <v>191.04999999999998</v>
      </c>
      <c r="M15" s="38" t="s">
        <v>510</v>
      </c>
    </row>
    <row r="16" spans="1:13" x14ac:dyDescent="0.25">
      <c r="A16" s="49">
        <v>42996</v>
      </c>
      <c r="B16" s="77" t="s">
        <v>397</v>
      </c>
      <c r="C16" s="45" t="s">
        <v>398</v>
      </c>
      <c r="D16" s="76" t="s">
        <v>11</v>
      </c>
      <c r="E16" s="44">
        <v>42.718000000000004</v>
      </c>
      <c r="F16" s="44">
        <f t="shared" si="0"/>
        <v>85.436000000000007</v>
      </c>
      <c r="G16" s="43">
        <v>2</v>
      </c>
      <c r="H16" s="42">
        <v>70</v>
      </c>
      <c r="I16" s="41">
        <f t="shared" si="1"/>
        <v>140</v>
      </c>
      <c r="J16" s="41"/>
      <c r="K16" s="40">
        <f t="shared" si="2"/>
        <v>54.563999999999993</v>
      </c>
      <c r="L16" s="39">
        <f t="shared" si="3"/>
        <v>245.61399999999998</v>
      </c>
      <c r="M16" s="38" t="s">
        <v>512</v>
      </c>
    </row>
    <row r="17" spans="1:13" x14ac:dyDescent="0.25">
      <c r="A17" s="47">
        <v>42997</v>
      </c>
      <c r="B17" s="76" t="s">
        <v>158</v>
      </c>
      <c r="C17" s="45" t="s">
        <v>35</v>
      </c>
      <c r="D17" s="76" t="s">
        <v>8</v>
      </c>
      <c r="E17" s="44">
        <v>11.2</v>
      </c>
      <c r="F17" s="44">
        <f t="shared" si="0"/>
        <v>11.2</v>
      </c>
      <c r="G17" s="43">
        <v>1</v>
      </c>
      <c r="H17" s="42">
        <v>16</v>
      </c>
      <c r="I17" s="41">
        <f t="shared" si="1"/>
        <v>16</v>
      </c>
      <c r="J17" s="41"/>
      <c r="K17" s="40">
        <f t="shared" si="2"/>
        <v>4.8000000000000007</v>
      </c>
      <c r="L17" s="39">
        <f t="shared" si="3"/>
        <v>250.41399999999999</v>
      </c>
      <c r="M17" s="38" t="s">
        <v>513</v>
      </c>
    </row>
    <row r="18" spans="1:13" x14ac:dyDescent="0.25">
      <c r="A18" s="47">
        <v>42997</v>
      </c>
      <c r="B18" s="77" t="s">
        <v>128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255.214</v>
      </c>
      <c r="M18" s="38" t="s">
        <v>513</v>
      </c>
    </row>
    <row r="19" spans="1:13" x14ac:dyDescent="0.25">
      <c r="A19" s="47" t="s">
        <v>515</v>
      </c>
      <c r="B19" s="77" t="s">
        <v>28</v>
      </c>
      <c r="C19" s="45" t="s">
        <v>29</v>
      </c>
      <c r="D19" s="43" t="s">
        <v>11</v>
      </c>
      <c r="E19" s="44">
        <v>3.9</v>
      </c>
      <c r="F19" s="44">
        <f t="shared" si="0"/>
        <v>7.8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12.2</v>
      </c>
      <c r="L19" s="39">
        <f>L18+K19</f>
        <v>267.41399999999999</v>
      </c>
      <c r="M19" s="38" t="s">
        <v>514</v>
      </c>
    </row>
    <row r="20" spans="1:13" x14ac:dyDescent="0.25">
      <c r="A20" s="47" t="s">
        <v>515</v>
      </c>
      <c r="B20" s="77" t="s">
        <v>107</v>
      </c>
      <c r="C20" s="45" t="s">
        <v>108</v>
      </c>
      <c r="D20" s="76" t="s">
        <v>11</v>
      </c>
      <c r="E20" s="44">
        <v>3.5</v>
      </c>
      <c r="F20" s="44">
        <f t="shared" si="0"/>
        <v>7</v>
      </c>
      <c r="G20" s="43">
        <v>2</v>
      </c>
      <c r="H20" s="42">
        <v>5</v>
      </c>
      <c r="I20" s="41">
        <f t="shared" si="1"/>
        <v>10</v>
      </c>
      <c r="J20" s="41"/>
      <c r="K20" s="40">
        <f t="shared" si="2"/>
        <v>3</v>
      </c>
      <c r="L20" s="39">
        <f t="shared" si="3"/>
        <v>270.41399999999999</v>
      </c>
      <c r="M20" s="38" t="s">
        <v>516</v>
      </c>
    </row>
    <row r="21" spans="1:13" x14ac:dyDescent="0.25">
      <c r="A21" s="47" t="s">
        <v>518</v>
      </c>
      <c r="B21" s="77" t="s">
        <v>59</v>
      </c>
      <c r="C21" s="45" t="s">
        <v>60</v>
      </c>
      <c r="D21" s="43" t="s">
        <v>11</v>
      </c>
      <c r="E21" s="44">
        <v>1.1499999999999999</v>
      </c>
      <c r="F21" s="44">
        <f t="shared" si="0"/>
        <v>1.1499999999999999</v>
      </c>
      <c r="G21" s="43">
        <v>1</v>
      </c>
      <c r="H21" s="42">
        <v>5</v>
      </c>
      <c r="I21" s="41">
        <f t="shared" si="1"/>
        <v>5</v>
      </c>
      <c r="J21" s="41"/>
      <c r="K21" s="40">
        <f t="shared" si="2"/>
        <v>3.85</v>
      </c>
      <c r="L21" s="39">
        <f t="shared" si="3"/>
        <v>274.26400000000001</v>
      </c>
      <c r="M21" s="38" t="s">
        <v>517</v>
      </c>
    </row>
    <row r="22" spans="1:13" x14ac:dyDescent="0.25">
      <c r="A22" s="47">
        <v>43004</v>
      </c>
      <c r="B22" s="77" t="s">
        <v>109</v>
      </c>
      <c r="C22" s="45" t="s">
        <v>35</v>
      </c>
      <c r="D22" s="43" t="s">
        <v>8</v>
      </c>
      <c r="E22" s="44">
        <v>11.2</v>
      </c>
      <c r="F22" s="44">
        <f t="shared" si="0"/>
        <v>11.2</v>
      </c>
      <c r="G22" s="43">
        <v>1</v>
      </c>
      <c r="H22" s="42">
        <v>16</v>
      </c>
      <c r="I22" s="41">
        <f t="shared" si="1"/>
        <v>16</v>
      </c>
      <c r="J22" s="41"/>
      <c r="K22" s="40">
        <f t="shared" si="2"/>
        <v>4.8000000000000007</v>
      </c>
      <c r="L22" s="39">
        <f t="shared" si="3"/>
        <v>279.06400000000002</v>
      </c>
      <c r="M22" s="38" t="s">
        <v>519</v>
      </c>
    </row>
    <row r="23" spans="1:13" x14ac:dyDescent="0.25">
      <c r="A23" s="47">
        <v>43004</v>
      </c>
      <c r="B23" s="76" t="s">
        <v>42</v>
      </c>
      <c r="C23" s="45" t="s">
        <v>35</v>
      </c>
      <c r="D23" s="76" t="s">
        <v>8</v>
      </c>
      <c r="E23" s="44">
        <v>7</v>
      </c>
      <c r="F23" s="44">
        <f t="shared" si="0"/>
        <v>7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3</v>
      </c>
      <c r="L23" s="39">
        <f t="shared" si="3"/>
        <v>282.06400000000002</v>
      </c>
      <c r="M23" s="38" t="s">
        <v>519</v>
      </c>
    </row>
    <row r="24" spans="1:13" x14ac:dyDescent="0.25">
      <c r="A24" s="47">
        <v>43004</v>
      </c>
      <c r="B24" s="77" t="s">
        <v>94</v>
      </c>
      <c r="C24" s="45" t="s">
        <v>35</v>
      </c>
      <c r="D24" s="76" t="s">
        <v>8</v>
      </c>
      <c r="E24" s="44">
        <v>17.5</v>
      </c>
      <c r="F24" s="44">
        <f t="shared" si="0"/>
        <v>17.5</v>
      </c>
      <c r="G24" s="76">
        <v>1</v>
      </c>
      <c r="H24" s="42">
        <v>25</v>
      </c>
      <c r="I24" s="41">
        <f t="shared" si="1"/>
        <v>25</v>
      </c>
      <c r="J24" s="41"/>
      <c r="K24" s="40">
        <f t="shared" si="2"/>
        <v>7.5</v>
      </c>
      <c r="L24" s="39">
        <f t="shared" si="3"/>
        <v>289.56400000000002</v>
      </c>
      <c r="M24" s="38" t="s">
        <v>525</v>
      </c>
    </row>
    <row r="25" spans="1:13" x14ac:dyDescent="0.25">
      <c r="A25" s="47">
        <v>43004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>L22+K25</f>
        <v>298.36400000000003</v>
      </c>
      <c r="M25" s="38" t="s">
        <v>520</v>
      </c>
    </row>
    <row r="26" spans="1:13" x14ac:dyDescent="0.25">
      <c r="A26" s="47">
        <v>43005</v>
      </c>
      <c r="B26" s="76" t="s">
        <v>331</v>
      </c>
      <c r="C26" s="45" t="s">
        <v>45</v>
      </c>
      <c r="D26" s="76" t="s">
        <v>332</v>
      </c>
      <c r="E26" s="44">
        <v>52.5</v>
      </c>
      <c r="F26" s="44">
        <f t="shared" si="0"/>
        <v>52.5</v>
      </c>
      <c r="G26" s="43">
        <v>1</v>
      </c>
      <c r="H26" s="42">
        <v>75</v>
      </c>
      <c r="I26" s="41">
        <f t="shared" si="1"/>
        <v>75</v>
      </c>
      <c r="J26" s="41"/>
      <c r="K26" s="40">
        <f t="shared" si="2"/>
        <v>22.5</v>
      </c>
      <c r="L26" s="39">
        <f t="shared" si="3"/>
        <v>320.86400000000003</v>
      </c>
      <c r="M26" s="38" t="s">
        <v>521</v>
      </c>
    </row>
    <row r="27" spans="1:13" x14ac:dyDescent="0.25">
      <c r="A27" s="49">
        <v>43007</v>
      </c>
      <c r="B27" s="77" t="s">
        <v>56</v>
      </c>
      <c r="C27" s="45" t="s">
        <v>35</v>
      </c>
      <c r="D27" s="76" t="s">
        <v>57</v>
      </c>
      <c r="E27" s="44">
        <v>5.6</v>
      </c>
      <c r="F27" s="44">
        <f t="shared" si="0"/>
        <v>5.6</v>
      </c>
      <c r="G27" s="43">
        <v>1</v>
      </c>
      <c r="H27" s="42">
        <v>8</v>
      </c>
      <c r="I27" s="41">
        <f t="shared" si="1"/>
        <v>8</v>
      </c>
      <c r="J27" s="41"/>
      <c r="K27" s="40">
        <f t="shared" si="2"/>
        <v>2.4000000000000004</v>
      </c>
      <c r="L27" s="39">
        <f t="shared" si="3"/>
        <v>323.26400000000001</v>
      </c>
      <c r="M27" s="38" t="s">
        <v>522</v>
      </c>
    </row>
    <row r="28" spans="1:13" x14ac:dyDescent="0.25">
      <c r="A28" s="49">
        <v>43007</v>
      </c>
      <c r="B28" s="77" t="s">
        <v>130</v>
      </c>
      <c r="C28" s="45" t="s">
        <v>35</v>
      </c>
      <c r="D28" s="43" t="s">
        <v>36</v>
      </c>
      <c r="E28" s="44">
        <v>12</v>
      </c>
      <c r="F28" s="44">
        <f t="shared" si="0"/>
        <v>12</v>
      </c>
      <c r="G28" s="43">
        <v>1</v>
      </c>
      <c r="H28" s="42">
        <v>15</v>
      </c>
      <c r="I28" s="41">
        <f t="shared" si="1"/>
        <v>15</v>
      </c>
      <c r="J28" s="41"/>
      <c r="K28" s="40">
        <f t="shared" si="2"/>
        <v>3</v>
      </c>
      <c r="L28" s="39">
        <f t="shared" si="3"/>
        <v>326.26400000000001</v>
      </c>
      <c r="M28" s="38" t="s">
        <v>522</v>
      </c>
    </row>
    <row r="29" spans="1:13" x14ac:dyDescent="0.25">
      <c r="A29" s="49">
        <v>43007</v>
      </c>
      <c r="B29" s="77" t="s">
        <v>34</v>
      </c>
      <c r="C29" s="45" t="s">
        <v>35</v>
      </c>
      <c r="D29" s="43" t="s">
        <v>36</v>
      </c>
      <c r="E29" s="44">
        <v>16</v>
      </c>
      <c r="F29" s="44">
        <f t="shared" si="0"/>
        <v>16</v>
      </c>
      <c r="G29" s="43">
        <v>1</v>
      </c>
      <c r="H29" s="42">
        <v>20</v>
      </c>
      <c r="I29" s="41">
        <f t="shared" si="1"/>
        <v>20</v>
      </c>
      <c r="J29" s="41"/>
      <c r="K29" s="40">
        <f t="shared" si="2"/>
        <v>4</v>
      </c>
      <c r="L29" s="39">
        <f t="shared" si="3"/>
        <v>330.26400000000001</v>
      </c>
      <c r="M29" s="38" t="s">
        <v>522</v>
      </c>
    </row>
    <row r="30" spans="1:13" x14ac:dyDescent="0.25">
      <c r="A30" s="49">
        <v>43007</v>
      </c>
      <c r="B30" s="77" t="s">
        <v>310</v>
      </c>
      <c r="C30" s="45" t="s">
        <v>49</v>
      </c>
      <c r="D30" s="43" t="s">
        <v>11</v>
      </c>
      <c r="E30" s="44">
        <v>0.28999999999999998</v>
      </c>
      <c r="F30" s="44">
        <f t="shared" si="0"/>
        <v>4.6399999999999997</v>
      </c>
      <c r="G30" s="43">
        <v>16</v>
      </c>
      <c r="H30" s="42">
        <v>0.3</v>
      </c>
      <c r="I30" s="41">
        <f t="shared" si="1"/>
        <v>4.8</v>
      </c>
      <c r="J30" s="41"/>
      <c r="K30" s="40">
        <f t="shared" si="2"/>
        <v>0.16000000000000014</v>
      </c>
      <c r="L30" s="39">
        <f t="shared" si="3"/>
        <v>330.42400000000004</v>
      </c>
      <c r="M30" s="38" t="s">
        <v>523</v>
      </c>
    </row>
    <row r="31" spans="1:13" x14ac:dyDescent="0.25">
      <c r="A31" s="49">
        <v>43007</v>
      </c>
      <c r="B31" s="77" t="s">
        <v>59</v>
      </c>
      <c r="C31" s="45" t="s">
        <v>60</v>
      </c>
      <c r="D31" s="43" t="s">
        <v>11</v>
      </c>
      <c r="E31" s="44">
        <v>1.1499999999999999</v>
      </c>
      <c r="F31" s="44">
        <f t="shared" si="0"/>
        <v>1.1499999999999999</v>
      </c>
      <c r="G31" s="43">
        <v>1</v>
      </c>
      <c r="H31" s="42">
        <v>5</v>
      </c>
      <c r="I31" s="41">
        <f t="shared" si="1"/>
        <v>5</v>
      </c>
      <c r="J31" s="41"/>
      <c r="K31" s="40">
        <f t="shared" si="2"/>
        <v>3.85</v>
      </c>
      <c r="L31" s="39">
        <f t="shared" si="3"/>
        <v>334.27400000000006</v>
      </c>
      <c r="M31" s="38" t="s">
        <v>524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496.02599999999995</v>
      </c>
      <c r="G32" s="32">
        <f>SUBTOTAL(9,G4:G31)</f>
        <v>50</v>
      </c>
      <c r="H32" s="31"/>
      <c r="I32" s="30">
        <f>SUBTOTAL(9,I4:I31)</f>
        <v>840.8</v>
      </c>
      <c r="J32" s="29">
        <f>SUBTOTAL(9,J4:J31)</f>
        <v>4.8</v>
      </c>
      <c r="K32" s="29">
        <f>SUBTOTAL(9,K4:K31)</f>
        <v>344.77400000000006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1</v>
      </c>
      <c r="C37" s="69">
        <v>17.5</v>
      </c>
      <c r="D37" s="67">
        <v>25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17.5</v>
      </c>
      <c r="D38" s="4">
        <f>SUM(D37:D37)</f>
        <v>25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132</v>
      </c>
      <c r="C43" s="8">
        <v>2.2999999999999998</v>
      </c>
      <c r="D43" s="7">
        <v>10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527</v>
      </c>
      <c r="C44" s="8">
        <v>7</v>
      </c>
      <c r="D44" s="7">
        <v>10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9" t="s">
        <v>406</v>
      </c>
      <c r="C45" s="8">
        <v>85.44</v>
      </c>
      <c r="D45" s="7">
        <v>140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528</v>
      </c>
      <c r="C46" s="8">
        <v>4.6399999999999997</v>
      </c>
      <c r="D46" s="7">
        <v>4.8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529</v>
      </c>
      <c r="C47" s="8">
        <v>125.6</v>
      </c>
      <c r="D47" s="7">
        <v>280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494</v>
      </c>
      <c r="C48" s="8">
        <v>15.6</v>
      </c>
      <c r="D48" s="7">
        <v>40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6" t="s">
        <v>0</v>
      </c>
      <c r="C49" s="5">
        <f>SUM(C42:C48)</f>
        <v>243.57999999999998</v>
      </c>
      <c r="D49" s="4">
        <f>SUM(D42:D48)</f>
        <v>494.8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"/>
      <c r="C50" s="16"/>
      <c r="D50" s="1"/>
      <c r="J50" s="1"/>
      <c r="K50" s="1"/>
      <c r="L50" s="1"/>
      <c r="M50" s="1"/>
      <c r="N50" s="1"/>
      <c r="O50" s="1"/>
      <c r="P50" s="1"/>
      <c r="Q50" s="1"/>
      <c r="R50" s="1"/>
    </row>
    <row r="53" spans="1:18" s="2" customFormat="1" x14ac:dyDescent="0.25">
      <c r="A53" s="1"/>
      <c r="B53" s="15" t="s">
        <v>7</v>
      </c>
      <c r="C53" s="14"/>
      <c r="D53" s="13"/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2" t="s">
        <v>4</v>
      </c>
      <c r="C54" s="11" t="s">
        <v>3</v>
      </c>
      <c r="D54" s="10" t="s">
        <v>2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</v>
      </c>
      <c r="C55" s="69">
        <v>24</v>
      </c>
      <c r="D55" s="67">
        <v>30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526</v>
      </c>
      <c r="C56" s="8">
        <v>72</v>
      </c>
      <c r="D56" s="7">
        <v>90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SUM(C55:C56)</f>
        <v>96</v>
      </c>
      <c r="D57" s="4">
        <f>SUM(D55:D56)</f>
        <v>120</v>
      </c>
      <c r="J57" s="1"/>
      <c r="K57" s="1"/>
      <c r="L57" s="1"/>
      <c r="M57" s="1"/>
      <c r="N57" s="1"/>
      <c r="O57" s="1"/>
      <c r="P57" s="1"/>
      <c r="Q57" s="1"/>
      <c r="R57" s="1"/>
    </row>
    <row r="60" spans="1:18" s="2" customFormat="1" x14ac:dyDescent="0.25">
      <c r="A60" s="1"/>
      <c r="B60" s="15" t="s">
        <v>142</v>
      </c>
      <c r="C60" s="14"/>
      <c r="D60" s="13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2" t="s">
        <v>4</v>
      </c>
      <c r="C61" s="11" t="s">
        <v>3</v>
      </c>
      <c r="D61" s="10" t="s">
        <v>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199</v>
      </c>
      <c r="C62" s="8">
        <v>5.6</v>
      </c>
      <c r="D62" s="7">
        <v>8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6" t="s">
        <v>0</v>
      </c>
      <c r="C63" s="5">
        <f>SUM(C62:C62)</f>
        <v>5.6</v>
      </c>
      <c r="D63" s="4">
        <f>SUM(D62:D62)</f>
        <v>8</v>
      </c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8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367</v>
      </c>
      <c r="C68" s="8">
        <v>58.1</v>
      </c>
      <c r="D68" s="7">
        <v>83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6" t="s">
        <v>0</v>
      </c>
      <c r="C69" s="5">
        <f>SUM(C68:C68)</f>
        <v>58.1</v>
      </c>
      <c r="D69" s="4">
        <f>SUM(D68:D68)</f>
        <v>83</v>
      </c>
      <c r="J69" s="1"/>
      <c r="K69" s="1"/>
      <c r="L69" s="1"/>
      <c r="M69" s="1"/>
      <c r="N69" s="1"/>
      <c r="O69" s="1"/>
      <c r="P69" s="1"/>
      <c r="Q69" s="1"/>
      <c r="R69" s="1"/>
    </row>
    <row r="72" spans="1:18" s="2" customFormat="1" x14ac:dyDescent="0.25">
      <c r="A72" s="1"/>
      <c r="B72" s="15" t="s">
        <v>341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131</v>
      </c>
      <c r="C74" s="8">
        <v>22.75</v>
      </c>
      <c r="D74" s="7">
        <v>35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22.75</v>
      </c>
      <c r="D75" s="4">
        <f>SUM(D74:D74)</f>
        <v>35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342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x14ac:dyDescent="0.25">
      <c r="B80" s="9" t="s">
        <v>1</v>
      </c>
      <c r="C80" s="8">
        <v>52.5</v>
      </c>
      <c r="D80" s="7">
        <v>75</v>
      </c>
    </row>
    <row r="81" spans="2:4" x14ac:dyDescent="0.25">
      <c r="B81" s="6" t="s">
        <v>0</v>
      </c>
      <c r="C81" s="5">
        <f>SUM(C80:C80)</f>
        <v>52.5</v>
      </c>
      <c r="D81" s="4">
        <f>SUM(D80:D80)</f>
        <v>75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'TIC Daily Merchandise September'!Print_Area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2017-10-06T02:17:47Z</cp:lastPrinted>
  <dcterms:created xsi:type="dcterms:W3CDTF">2017-01-11T02:40:49Z</dcterms:created>
  <dcterms:modified xsi:type="dcterms:W3CDTF">2017-10-06T02:18:00Z</dcterms:modified>
</cp:coreProperties>
</file>