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ourism Tax 2019\"/>
    </mc:Choice>
  </mc:AlternateContent>
  <xr:revisionPtr revIDLastSave="0" documentId="13_ncr:1_{C9F17AA6-1301-47E6-989F-59F50637D66B}" xr6:coauthVersionLast="45" xr6:coauthVersionMax="45" xr10:uidLastSave="{00000000-0000-0000-0000-000000000000}"/>
  <bookViews>
    <workbookView xWindow="-120" yWindow="-120" windowWidth="20730" windowHeight="11160" activeTab="2" xr2:uid="{F4E4F2C3-59D0-42FF-A932-96BAEF6CC6BD}"/>
  </bookViews>
  <sheets>
    <sheet name="Sheet1" sheetId="1" r:id="rId1"/>
    <sheet name="Sheet2" sheetId="2" r:id="rId2"/>
    <sheet name="Sheet1 (2)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2" i="3" l="1"/>
  <c r="C24" i="3" l="1"/>
  <c r="C9" i="3"/>
  <c r="I71" i="3"/>
  <c r="I70" i="3"/>
  <c r="I69" i="3"/>
  <c r="I67" i="3"/>
  <c r="F67" i="3"/>
  <c r="E67" i="3"/>
  <c r="H65" i="3"/>
  <c r="K65" i="3" s="1"/>
  <c r="H63" i="3"/>
  <c r="K63" i="3" s="1"/>
  <c r="H61" i="3"/>
  <c r="K61" i="3" s="1"/>
  <c r="G59" i="3"/>
  <c r="H59" i="3" s="1"/>
  <c r="K59" i="3" s="1"/>
  <c r="H55" i="3"/>
  <c r="H54" i="3"/>
  <c r="H53" i="3"/>
  <c r="H44" i="3"/>
  <c r="I72" i="3" l="1"/>
  <c r="G67" i="3"/>
  <c r="H67" i="3" s="1"/>
  <c r="J35" i="1"/>
  <c r="J34" i="1"/>
  <c r="J33" i="1"/>
  <c r="J36" i="1" l="1"/>
  <c r="J31" i="1" l="1"/>
  <c r="G31" i="1"/>
  <c r="F31" i="1"/>
  <c r="L29" i="1"/>
  <c r="I29" i="1"/>
  <c r="I27" i="1"/>
  <c r="L27" i="1" s="1"/>
  <c r="L25" i="1"/>
  <c r="I25" i="1"/>
  <c r="H23" i="1"/>
  <c r="H31" i="1" s="1"/>
  <c r="C23" i="1"/>
  <c r="I19" i="1"/>
  <c r="I18" i="1"/>
  <c r="I17" i="1"/>
  <c r="I8" i="1"/>
  <c r="I31" i="1" l="1"/>
  <c r="I23" i="1"/>
  <c r="L23" i="1" s="1"/>
</calcChain>
</file>

<file path=xl/sharedStrings.xml><?xml version="1.0" encoding="utf-8"?>
<sst xmlns="http://schemas.openxmlformats.org/spreadsheetml/2006/main" count="149" uniqueCount="67">
  <si>
    <t>Penang Global Tourism Sdn Bhd</t>
  </si>
  <si>
    <t>Additional Budget for EPY 2020 from Tourism Tax</t>
  </si>
  <si>
    <t>Actual Amount</t>
  </si>
  <si>
    <t>Project Commencement Period</t>
  </si>
  <si>
    <t>Total(RM)</t>
  </si>
  <si>
    <t>Budgeted 
Amount (RM)</t>
  </si>
  <si>
    <t>Attachment</t>
  </si>
  <si>
    <t>Year 2020</t>
  </si>
  <si>
    <t>Marketing</t>
  </si>
  <si>
    <t>Online Travel Agents/Wholesales Campaigns</t>
  </si>
  <si>
    <t>Experience Penang 2020 Roadshows</t>
  </si>
  <si>
    <t>A</t>
  </si>
  <si>
    <t>Flight Incentives</t>
  </si>
  <si>
    <t xml:space="preserve"> - Juneyao Airlines (Shanghai)</t>
  </si>
  <si>
    <t xml:space="preserve"> - AirAsia (Chengdu)</t>
  </si>
  <si>
    <t>B</t>
  </si>
  <si>
    <t xml:space="preserve"> - Other (Japan &amp; Korea &amp; etc)</t>
  </si>
  <si>
    <t>Communications</t>
  </si>
  <si>
    <t>Inflight Magazine Gateway (12 months)</t>
  </si>
  <si>
    <t>C</t>
  </si>
  <si>
    <t>Travellator in Dhoby Ghuat MRT Station (2 months)</t>
  </si>
  <si>
    <t>D</t>
  </si>
  <si>
    <t>Out-of-Home Advertising (6 months)</t>
  </si>
  <si>
    <t>E</t>
  </si>
  <si>
    <t>Covered Walkways (12 months)</t>
  </si>
  <si>
    <t>F</t>
  </si>
  <si>
    <t>Jan 2020 - Feb 2021</t>
  </si>
  <si>
    <t>Done</t>
  </si>
  <si>
    <t>Committed</t>
  </si>
  <si>
    <t>Matta Fair KL</t>
  </si>
  <si>
    <t>March 2020</t>
  </si>
  <si>
    <t>Date of 
Commencement</t>
  </si>
  <si>
    <t>Project/
Campaign Status</t>
  </si>
  <si>
    <t>Committed, contract signed in Dec 2019 
(Ads published Jan &amp; Feb 2020)</t>
  </si>
  <si>
    <t>16 Dec 2019 - 
9 Feb 2020</t>
  </si>
  <si>
    <t>Dec 2019 - 
June 2020</t>
  </si>
  <si>
    <t>Dec  2019 -
 Nov 2020</t>
  </si>
  <si>
    <t>Total amount of project/campaigns committed</t>
  </si>
  <si>
    <t>Total amount of project/campaigns completed</t>
  </si>
  <si>
    <t>Payment Status</t>
  </si>
  <si>
    <t>Paid in advance by PGT</t>
  </si>
  <si>
    <t>Pending</t>
  </si>
  <si>
    <t>Overdue</t>
  </si>
  <si>
    <r>
      <t xml:space="preserve">Overdue </t>
    </r>
    <r>
      <rPr>
        <i/>
        <sz val="11"/>
        <color rgb="FFFF0000"/>
        <rFont val="Calibri"/>
        <family val="2"/>
        <scheme val="minor"/>
      </rPr>
      <t>(1% of late payment will be charge per month)</t>
    </r>
  </si>
  <si>
    <t>Initially for Snap, Agoda, Expedia and Wholesales (with collaboration with Penang hotels). However, the projects were put on hold until no travel restrictions</t>
  </si>
  <si>
    <t>May 2020 
At the moment, there's no announcement from MATTA on the postponement</t>
  </si>
  <si>
    <t>Campaigns were put on hold until no travel restrictions (especially in Malayais and the focus markets)</t>
  </si>
  <si>
    <t>On-hold</t>
  </si>
  <si>
    <t>Inaugural flight was put on hold until further notice</t>
  </si>
  <si>
    <t xml:space="preserve">Did the campaign for a week and put on hold after China implemented travel restriction. Will resume once there's no travel restrictions in China &amp; Malaysia </t>
  </si>
  <si>
    <t xml:space="preserve">Discussion were put on hold due to ongoing travel restriction </t>
  </si>
  <si>
    <t>Total amount of project/campaigns put on-hold</t>
  </si>
  <si>
    <t>Airlines Campaigns (e.g. Singapoe Airlines, Qatar Airways &amp; AirAsia)</t>
  </si>
  <si>
    <t>Recovery Plan Proposal</t>
  </si>
  <si>
    <t>FAMs Trip</t>
  </si>
  <si>
    <t>Welcoming Reception</t>
  </si>
  <si>
    <t>Printing of publications</t>
  </si>
  <si>
    <t>Airlines Campaigns 
(e.g. Singapoe Airlines, Qatar Airways &amp; AirAsia)</t>
  </si>
  <si>
    <t>PGT'S BUDGET (SAVINGS)</t>
  </si>
  <si>
    <t xml:space="preserve">TOURISM TAX </t>
  </si>
  <si>
    <t>Publicity for events (GTF, GTH,BW, PgHILL)</t>
  </si>
  <si>
    <t xml:space="preserve">HOTEL FEE </t>
  </si>
  <si>
    <t>PGT Marketing Campaigns &amp; Roadshows for HK, Australia and Middle East for Year 2020</t>
  </si>
  <si>
    <t>China Roadshow with Qignado Airlines &amp; Marketing Campaign (Ctrip &amp; Tuniu)</t>
  </si>
  <si>
    <t>ITB Asia Singapore 2020</t>
  </si>
  <si>
    <t>Penang International Food Festival 2020</t>
  </si>
  <si>
    <t>Pennag Aninme Matsuri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</si>
</sst>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RM&quot;* #,##0_);_(&quot;RM&quot;* \(#,##0\);_(&quot;RM&quot;* &quot;-&quot;_);_(@_)"/>
    <numFmt numFmtId="43" formatCode="_(* #,##0.00_);_(* \(#,##0.00\);_(* &quot;-&quot;??_);_(@_)"/>
    <numFmt numFmtId="164" formatCode="_([$SGD]\ * #,##0_);_([$SGD]\ * \(#,##0\);_([$SGD]\ * &quot;-&quot;_);_(@_)"/>
    <numFmt numFmtId="165" formatCode="_([$CNY]\ * #,##0_);_([$CNY]\ * \(#,##0\);_([$CNY]\ * &quot;-&quot;_);_(@_)"/>
    <numFmt numFmtId="166" formatCode="_ [$¥-804]* #,##0_ ;_ [$¥-804]* \-#,##0_ ;_ [$¥-804]* &quot;-&quot;??_ ;_ @_ "/>
    <numFmt numFmtId="167" formatCode="_([$TWD]\ * #,##0_);_([$TWD]\ * \(#,##0\);_([$TWD]\ * &quot;-&quot;_);_(@_)"/>
    <numFmt numFmtId="168" formatCode="_(* #,##0_);_(* \(#,##0\);_(* &quot;-&quot;??_);_(@_)"/>
  </numFmts>
  <fonts count="1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3" fontId="3" fillId="0" borderId="0" xfId="1" applyFont="1"/>
    <xf numFmtId="1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7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43" fontId="3" fillId="0" borderId="2" xfId="1" applyFont="1" applyBorder="1"/>
    <xf numFmtId="43" fontId="4" fillId="0" borderId="2" xfId="1" applyFont="1" applyBorder="1"/>
    <xf numFmtId="43" fontId="3" fillId="0" borderId="2" xfId="1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43" fontId="3" fillId="0" borderId="4" xfId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43" fontId="3" fillId="0" borderId="2" xfId="1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2" xfId="0" quotePrefix="1" applyFont="1" applyFill="1" applyBorder="1" applyAlignment="1">
      <alignment horizontal="center" wrapText="1"/>
    </xf>
    <xf numFmtId="43" fontId="3" fillId="3" borderId="2" xfId="1" applyFont="1" applyFill="1" applyBorder="1"/>
    <xf numFmtId="43" fontId="4" fillId="3" borderId="2" xfId="1" applyFont="1" applyFill="1" applyBorder="1"/>
    <xf numFmtId="43" fontId="4" fillId="0" borderId="0" xfId="0" applyNumberFormat="1" applyFont="1"/>
    <xf numFmtId="43" fontId="4" fillId="0" borderId="8" xfId="0" applyNumberFormat="1" applyFont="1" applyBorder="1"/>
    <xf numFmtId="43" fontId="4" fillId="0" borderId="0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164" fontId="6" fillId="0" borderId="2" xfId="1" applyNumberFormat="1" applyFont="1" applyBorder="1" applyAlignment="1">
      <alignment horizontal="left" wrapText="1"/>
    </xf>
    <xf numFmtId="43" fontId="3" fillId="0" borderId="2" xfId="1" applyFont="1" applyBorder="1" applyAlignment="1">
      <alignment horizontal="left" wrapText="1"/>
    </xf>
    <xf numFmtId="0" fontId="3" fillId="0" borderId="4" xfId="0" applyFont="1" applyFill="1" applyBorder="1" applyAlignment="1">
      <alignment horizontal="center" wrapText="1"/>
    </xf>
    <xf numFmtId="0" fontId="3" fillId="4" borderId="0" xfId="0" applyFont="1" applyFill="1"/>
    <xf numFmtId="0" fontId="3" fillId="3" borderId="0" xfId="0" applyFont="1" applyFill="1"/>
    <xf numFmtId="0" fontId="3" fillId="2" borderId="0" xfId="0" applyFont="1" applyFill="1"/>
    <xf numFmtId="0" fontId="3" fillId="0" borderId="0" xfId="0" applyFont="1" applyAlignment="1">
      <alignment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quotePrefix="1" applyFont="1" applyFill="1" applyBorder="1" applyAlignment="1">
      <alignment horizontal="center" vertical="top" wrapText="1"/>
    </xf>
    <xf numFmtId="43" fontId="3" fillId="0" borderId="2" xfId="1" applyFont="1" applyBorder="1" applyAlignment="1">
      <alignment vertical="top"/>
    </xf>
    <xf numFmtId="43" fontId="4" fillId="2" borderId="2" xfId="1" applyFont="1" applyFill="1" applyBorder="1" applyAlignment="1">
      <alignment vertical="top"/>
    </xf>
    <xf numFmtId="43" fontId="3" fillId="2" borderId="2" xfId="1" applyFont="1" applyFill="1" applyBorder="1" applyAlignment="1">
      <alignment vertical="top"/>
    </xf>
    <xf numFmtId="164" fontId="6" fillId="0" borderId="2" xfId="1" applyNumberFormat="1" applyFont="1" applyBorder="1" applyAlignment="1">
      <alignment horizontal="left" vertical="top" wrapText="1"/>
    </xf>
    <xf numFmtId="43" fontId="3" fillId="0" borderId="2" xfId="1" applyFont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43" fontId="3" fillId="4" borderId="2" xfId="1" applyFont="1" applyFill="1" applyBorder="1" applyAlignment="1">
      <alignment vertical="top"/>
    </xf>
    <xf numFmtId="43" fontId="4" fillId="4" borderId="2" xfId="1" applyFont="1" applyFill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17" fontId="3" fillId="2" borderId="2" xfId="0" quotePrefix="1" applyNumberFormat="1" applyFont="1" applyFill="1" applyBorder="1" applyAlignment="1">
      <alignment horizontal="center" vertical="top" wrapText="1"/>
    </xf>
    <xf numFmtId="165" fontId="3" fillId="0" borderId="0" xfId="1" applyNumberFormat="1" applyFont="1" applyAlignment="1">
      <alignment vertical="top"/>
    </xf>
    <xf numFmtId="165" fontId="7" fillId="2" borderId="4" xfId="1" applyNumberFormat="1" applyFont="1" applyFill="1" applyBorder="1" applyAlignment="1">
      <alignment horizontal="center" vertical="top" wrapText="1"/>
    </xf>
    <xf numFmtId="165" fontId="3" fillId="2" borderId="2" xfId="1" applyNumberFormat="1" applyFont="1" applyFill="1" applyBorder="1" applyAlignment="1">
      <alignment horizontal="center" vertical="top" wrapText="1"/>
    </xf>
    <xf numFmtId="4" fontId="4" fillId="2" borderId="2" xfId="0" applyNumberFormat="1" applyFont="1" applyFill="1" applyBorder="1" applyAlignment="1">
      <alignment vertical="top"/>
    </xf>
    <xf numFmtId="165" fontId="6" fillId="0" borderId="2" xfId="1" applyNumberFormat="1" applyFont="1" applyBorder="1" applyAlignment="1">
      <alignment horizontal="left" vertical="top" wrapText="1"/>
    </xf>
    <xf numFmtId="4" fontId="3" fillId="0" borderId="0" xfId="0" applyNumberFormat="1" applyFont="1" applyAlignment="1">
      <alignment vertical="top"/>
    </xf>
    <xf numFmtId="166" fontId="3" fillId="0" borderId="0" xfId="1" applyNumberFormat="1" applyFont="1" applyAlignment="1">
      <alignment vertical="top"/>
    </xf>
    <xf numFmtId="166" fontId="3" fillId="0" borderId="4" xfId="1" applyNumberFormat="1" applyFont="1" applyBorder="1" applyAlignment="1">
      <alignment horizontal="center" vertical="top" wrapText="1"/>
    </xf>
    <xf numFmtId="166" fontId="3" fillId="0" borderId="2" xfId="1" applyNumberFormat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vertical="top"/>
    </xf>
    <xf numFmtId="166" fontId="6" fillId="0" borderId="2" xfId="1" applyNumberFormat="1" applyFont="1" applyBorder="1" applyAlignment="1">
      <alignment horizontal="left" vertical="top" wrapText="1"/>
    </xf>
    <xf numFmtId="164" fontId="3" fillId="0" borderId="0" xfId="1" applyNumberFormat="1" applyFont="1" applyAlignment="1">
      <alignment vertical="top"/>
    </xf>
    <xf numFmtId="164" fontId="3" fillId="3" borderId="4" xfId="1" applyNumberFormat="1" applyFont="1" applyFill="1" applyBorder="1" applyAlignment="1">
      <alignment horizontal="center" vertical="top" wrapText="1"/>
    </xf>
    <xf numFmtId="164" fontId="3" fillId="3" borderId="2" xfId="1" applyNumberFormat="1" applyFont="1" applyFill="1" applyBorder="1" applyAlignment="1">
      <alignment horizontal="center" vertical="top" wrapText="1"/>
    </xf>
    <xf numFmtId="43" fontId="3" fillId="3" borderId="2" xfId="1" applyFont="1" applyFill="1" applyBorder="1" applyAlignment="1">
      <alignment vertical="top"/>
    </xf>
    <xf numFmtId="4" fontId="4" fillId="3" borderId="2" xfId="0" applyNumberFormat="1" applyFont="1" applyFill="1" applyBorder="1" applyAlignment="1">
      <alignment vertical="top"/>
    </xf>
    <xf numFmtId="43" fontId="3" fillId="0" borderId="0" xfId="0" applyNumberFormat="1" applyFont="1" applyAlignment="1">
      <alignment vertical="top"/>
    </xf>
    <xf numFmtId="167" fontId="3" fillId="0" borderId="0" xfId="1" applyNumberFormat="1" applyFont="1" applyAlignment="1">
      <alignment vertical="top"/>
    </xf>
    <xf numFmtId="167" fontId="3" fillId="3" borderId="4" xfId="1" applyNumberFormat="1" applyFont="1" applyFill="1" applyBorder="1" applyAlignment="1">
      <alignment horizontal="center" vertical="top" wrapText="1"/>
    </xf>
    <xf numFmtId="167" fontId="3" fillId="3" borderId="2" xfId="1" applyNumberFormat="1" applyFont="1" applyFill="1" applyBorder="1" applyAlignment="1">
      <alignment horizontal="center" vertical="top" wrapText="1"/>
    </xf>
    <xf numFmtId="167" fontId="6" fillId="0" borderId="2" xfId="1" applyNumberFormat="1" applyFont="1" applyBorder="1" applyAlignment="1">
      <alignment horizontal="left" vertical="top" wrapText="1"/>
    </xf>
    <xf numFmtId="42" fontId="3" fillId="0" borderId="0" xfId="1" applyNumberFormat="1" applyFont="1" applyAlignment="1">
      <alignment vertical="top"/>
    </xf>
    <xf numFmtId="42" fontId="3" fillId="3" borderId="4" xfId="1" applyNumberFormat="1" applyFont="1" applyFill="1" applyBorder="1" applyAlignment="1">
      <alignment horizontal="center" vertical="top" wrapText="1"/>
    </xf>
    <xf numFmtId="42" fontId="3" fillId="3" borderId="2" xfId="1" applyNumberFormat="1" applyFont="1" applyFill="1" applyBorder="1" applyAlignment="1">
      <alignment horizontal="center" vertical="top" wrapText="1"/>
    </xf>
    <xf numFmtId="42" fontId="6" fillId="0" borderId="2" xfId="1" applyNumberFormat="1" applyFont="1" applyBorder="1" applyAlignment="1">
      <alignment horizontal="left" vertical="top" wrapText="1"/>
    </xf>
    <xf numFmtId="166" fontId="3" fillId="0" borderId="0" xfId="0" applyNumberFormat="1" applyFont="1" applyAlignment="1">
      <alignment vertical="top"/>
    </xf>
    <xf numFmtId="166" fontId="3" fillId="0" borderId="4" xfId="0" applyNumberFormat="1" applyFont="1" applyBorder="1" applyAlignment="1">
      <alignment horizontal="center" vertical="top" wrapText="1"/>
    </xf>
    <xf numFmtId="166" fontId="3" fillId="0" borderId="2" xfId="0" applyNumberFormat="1" applyFont="1" applyBorder="1" applyAlignment="1">
      <alignment horizontal="center" vertical="top" wrapText="1"/>
    </xf>
    <xf numFmtId="168" fontId="3" fillId="0" borderId="2" xfId="1" applyNumberFormat="1" applyFont="1" applyBorder="1" applyAlignment="1">
      <alignment vertical="top"/>
    </xf>
    <xf numFmtId="166" fontId="3" fillId="0" borderId="2" xfId="0" applyNumberFormat="1" applyFont="1" applyBorder="1" applyAlignment="1">
      <alignment horizontal="left" vertical="top" wrapText="1"/>
    </xf>
    <xf numFmtId="168" fontId="3" fillId="0" borderId="2" xfId="1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3" fontId="3" fillId="0" borderId="3" xfId="1" applyFont="1" applyBorder="1" applyAlignment="1">
      <alignment vertical="top"/>
    </xf>
    <xf numFmtId="4" fontId="4" fillId="0" borderId="3" xfId="0" applyNumberFormat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3" fontId="3" fillId="0" borderId="0" xfId="1" applyFont="1" applyAlignment="1">
      <alignment horizontal="center" wrapText="1"/>
    </xf>
    <xf numFmtId="43" fontId="4" fillId="0" borderId="6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43" fontId="3" fillId="4" borderId="4" xfId="1" applyFont="1" applyFill="1" applyBorder="1" applyAlignment="1">
      <alignment horizontal="center" vertical="top" wrapText="1"/>
    </xf>
    <xf numFmtId="43" fontId="3" fillId="3" borderId="4" xfId="1" applyFont="1" applyFill="1" applyBorder="1" applyAlignment="1">
      <alignment horizontal="center" wrapText="1"/>
    </xf>
    <xf numFmtId="43" fontId="3" fillId="2" borderId="4" xfId="1" applyFont="1" applyFill="1" applyBorder="1" applyAlignment="1">
      <alignment horizontal="center" vertical="top" wrapText="1"/>
    </xf>
    <xf numFmtId="43" fontId="3" fillId="0" borderId="4" xfId="1" applyFont="1" applyFill="1" applyBorder="1" applyAlignment="1">
      <alignment horizontal="center" wrapText="1"/>
    </xf>
    <xf numFmtId="43" fontId="7" fillId="2" borderId="4" xfId="1" applyFont="1" applyFill="1" applyBorder="1" applyAlignment="1">
      <alignment horizontal="center" vertical="top" wrapText="1"/>
    </xf>
    <xf numFmtId="43" fontId="3" fillId="0" borderId="4" xfId="1" applyFont="1" applyBorder="1" applyAlignment="1">
      <alignment horizontal="center" vertical="top" wrapText="1"/>
    </xf>
    <xf numFmtId="43" fontId="3" fillId="3" borderId="4" xfId="1" applyFont="1" applyFill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  <xf numFmtId="43" fontId="3" fillId="0" borderId="8" xfId="1" applyFont="1" applyBorder="1" applyAlignment="1">
      <alignment horizontal="center" wrapText="1"/>
    </xf>
    <xf numFmtId="43" fontId="2" fillId="0" borderId="0" xfId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3" fontId="2" fillId="0" borderId="0" xfId="1" applyFont="1"/>
    <xf numFmtId="0" fontId="2" fillId="0" borderId="0" xfId="0" applyFont="1" applyAlignment="1">
      <alignment wrapText="1"/>
    </xf>
    <xf numFmtId="0" fontId="9" fillId="0" borderId="0" xfId="0" applyFont="1"/>
    <xf numFmtId="43" fontId="9" fillId="0" borderId="0" xfId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43" fontId="9" fillId="0" borderId="0" xfId="1" applyFont="1"/>
    <xf numFmtId="0" fontId="9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7960-F140-44C6-8D5B-50E7C0F4C077}">
  <dimension ref="A1:M36"/>
  <sheetViews>
    <sheetView zoomScaleNormal="100" zoomScaleSheetLayoutView="80" workbookViewId="0">
      <selection sqref="A1:XFD1048576"/>
    </sheetView>
  </sheetViews>
  <sheetFormatPr defaultColWidth="9" defaultRowHeight="15" x14ac:dyDescent="0.25"/>
  <cols>
    <col min="1" max="1" width="4.125" style="2" customWidth="1"/>
    <col min="2" max="2" width="40.25" style="2" customWidth="1"/>
    <col min="3" max="3" width="13.375" style="2" hidden="1" customWidth="1"/>
    <col min="4" max="4" width="26.25" style="19" customWidth="1"/>
    <col min="5" max="5" width="27.5" style="19" customWidth="1"/>
    <col min="6" max="6" width="12.625" style="2" hidden="1" customWidth="1"/>
    <col min="7" max="7" width="13.25" style="2" hidden="1" customWidth="1"/>
    <col min="8" max="8" width="11.625" style="2" hidden="1" customWidth="1"/>
    <col min="9" max="9" width="12.625" style="3" hidden="1" customWidth="1"/>
    <col min="10" max="10" width="12.625" style="4" bestFit="1" customWidth="1"/>
    <col min="11" max="11" width="24.75" style="18" customWidth="1"/>
    <col min="12" max="12" width="1.75" style="2" hidden="1" customWidth="1"/>
    <col min="13" max="13" width="11.75" style="4" hidden="1" customWidth="1"/>
    <col min="14" max="16384" width="9" style="2"/>
  </cols>
  <sheetData>
    <row r="1" spans="1:13" ht="15.75" x14ac:dyDescent="0.25">
      <c r="A1" s="1" t="s">
        <v>0</v>
      </c>
    </row>
    <row r="2" spans="1:13" ht="15.75" x14ac:dyDescent="0.25">
      <c r="A2" s="1" t="s">
        <v>1</v>
      </c>
    </row>
    <row r="4" spans="1:13" ht="18" customHeight="1" x14ac:dyDescent="0.25">
      <c r="C4" s="95" t="s">
        <v>2</v>
      </c>
      <c r="D4" s="94" t="s">
        <v>32</v>
      </c>
      <c r="E4" s="92" t="s">
        <v>31</v>
      </c>
      <c r="F4" s="92" t="s">
        <v>3</v>
      </c>
      <c r="G4" s="92"/>
      <c r="H4" s="92"/>
      <c r="I4" s="93" t="s">
        <v>4</v>
      </c>
      <c r="J4" s="92" t="s">
        <v>5</v>
      </c>
      <c r="K4" s="92" t="s">
        <v>39</v>
      </c>
      <c r="M4" s="92" t="s">
        <v>6</v>
      </c>
    </row>
    <row r="5" spans="1:13" ht="16.5" customHeight="1" x14ac:dyDescent="0.25">
      <c r="C5" s="95"/>
      <c r="D5" s="94"/>
      <c r="E5" s="93"/>
      <c r="F5" s="5">
        <v>43770</v>
      </c>
      <c r="G5" s="5">
        <v>43800</v>
      </c>
      <c r="H5" s="6" t="s">
        <v>7</v>
      </c>
      <c r="I5" s="93"/>
      <c r="J5" s="93"/>
      <c r="K5" s="92"/>
      <c r="M5" s="93"/>
    </row>
    <row r="6" spans="1:13" ht="16.5" customHeight="1" x14ac:dyDescent="0.25">
      <c r="A6" s="7" t="s">
        <v>8</v>
      </c>
      <c r="C6" s="8"/>
      <c r="D6" s="20"/>
      <c r="E6" s="23"/>
      <c r="F6" s="9"/>
      <c r="G6" s="9"/>
      <c r="H6" s="10"/>
      <c r="I6" s="11"/>
      <c r="J6" s="11"/>
      <c r="K6" s="33"/>
      <c r="M6" s="11"/>
    </row>
    <row r="7" spans="1:13" x14ac:dyDescent="0.25">
      <c r="D7" s="21"/>
      <c r="E7" s="24"/>
      <c r="F7" s="12"/>
      <c r="G7" s="12"/>
      <c r="H7" s="12"/>
      <c r="I7" s="13"/>
      <c r="J7" s="14"/>
      <c r="K7" s="34"/>
      <c r="M7" s="14"/>
    </row>
    <row r="8" spans="1:13" s="41" customFormat="1" ht="90" x14ac:dyDescent="0.2">
      <c r="A8" s="41">
        <v>1</v>
      </c>
      <c r="B8" s="41" t="s">
        <v>9</v>
      </c>
      <c r="D8" s="49" t="s">
        <v>47</v>
      </c>
      <c r="E8" s="50" t="s">
        <v>44</v>
      </c>
      <c r="F8" s="51">
        <v>0</v>
      </c>
      <c r="G8" s="51">
        <v>150000</v>
      </c>
      <c r="H8" s="51">
        <v>150000</v>
      </c>
      <c r="I8" s="52">
        <f>SUM(F8:H8)</f>
        <v>300000</v>
      </c>
      <c r="J8" s="51">
        <v>300000</v>
      </c>
      <c r="K8" s="53"/>
      <c r="M8" s="48"/>
    </row>
    <row r="9" spans="1:13" x14ac:dyDescent="0.25">
      <c r="D9" s="21"/>
      <c r="E9" s="24"/>
      <c r="F9" s="14"/>
      <c r="G9" s="14"/>
      <c r="H9" s="14"/>
      <c r="I9" s="15"/>
      <c r="J9" s="14"/>
      <c r="K9" s="34"/>
      <c r="M9" s="16"/>
    </row>
    <row r="10" spans="1:13" x14ac:dyDescent="0.25">
      <c r="A10" s="2">
        <v>2</v>
      </c>
      <c r="B10" s="2" t="s">
        <v>10</v>
      </c>
      <c r="C10" s="2">
        <v>175000</v>
      </c>
      <c r="D10" s="26" t="s">
        <v>27</v>
      </c>
      <c r="E10" s="27" t="s">
        <v>30</v>
      </c>
      <c r="F10" s="28">
        <v>0</v>
      </c>
      <c r="G10" s="28">
        <v>0</v>
      </c>
      <c r="H10" s="28">
        <v>400000</v>
      </c>
      <c r="I10" s="29">
        <v>175000</v>
      </c>
      <c r="J10" s="28">
        <v>180000</v>
      </c>
      <c r="K10" s="35" t="s">
        <v>40</v>
      </c>
      <c r="M10" s="16" t="s">
        <v>11</v>
      </c>
    </row>
    <row r="11" spans="1:13" s="41" customFormat="1" ht="60" x14ac:dyDescent="0.2">
      <c r="B11" s="41" t="s">
        <v>29</v>
      </c>
      <c r="C11" s="41">
        <v>220000</v>
      </c>
      <c r="D11" s="42" t="s">
        <v>28</v>
      </c>
      <c r="E11" s="43" t="s">
        <v>45</v>
      </c>
      <c r="F11" s="44"/>
      <c r="G11" s="44"/>
      <c r="H11" s="44"/>
      <c r="I11" s="45">
        <v>220000</v>
      </c>
      <c r="J11" s="46">
        <v>220000</v>
      </c>
      <c r="K11" s="47" t="s">
        <v>41</v>
      </c>
      <c r="M11" s="48"/>
    </row>
    <row r="12" spans="1:13" x14ac:dyDescent="0.25">
      <c r="D12" s="21"/>
      <c r="E12" s="24"/>
      <c r="F12" s="14"/>
      <c r="G12" s="14"/>
      <c r="H12" s="14"/>
      <c r="I12" s="15"/>
      <c r="J12" s="14"/>
      <c r="K12" s="34"/>
      <c r="M12" s="16"/>
    </row>
    <row r="13" spans="1:13" s="41" customFormat="1" ht="60" x14ac:dyDescent="0.2">
      <c r="A13" s="41">
        <v>3</v>
      </c>
      <c r="B13" s="54" t="s">
        <v>52</v>
      </c>
      <c r="D13" s="49" t="s">
        <v>47</v>
      </c>
      <c r="E13" s="50" t="s">
        <v>46</v>
      </c>
      <c r="F13" s="51">
        <v>0</v>
      </c>
      <c r="G13" s="51">
        <v>0</v>
      </c>
      <c r="H13" s="51">
        <v>500000</v>
      </c>
      <c r="I13" s="52">
        <v>500000</v>
      </c>
      <c r="J13" s="51">
        <v>500000</v>
      </c>
      <c r="K13" s="47"/>
      <c r="M13" s="48"/>
    </row>
    <row r="14" spans="1:13" x14ac:dyDescent="0.25">
      <c r="D14" s="21"/>
      <c r="E14" s="24"/>
      <c r="F14" s="14"/>
      <c r="G14" s="14"/>
      <c r="H14" s="14"/>
      <c r="I14" s="15"/>
      <c r="J14" s="14"/>
      <c r="K14" s="34"/>
      <c r="M14" s="16"/>
    </row>
    <row r="15" spans="1:13" x14ac:dyDescent="0.25">
      <c r="D15" s="21"/>
      <c r="E15" s="24"/>
      <c r="F15" s="14"/>
      <c r="G15" s="14"/>
      <c r="H15" s="14"/>
      <c r="I15" s="15"/>
      <c r="J15" s="14"/>
      <c r="K15" s="34"/>
      <c r="M15" s="16"/>
    </row>
    <row r="16" spans="1:13" x14ac:dyDescent="0.25">
      <c r="A16" s="2">
        <v>4</v>
      </c>
      <c r="B16" s="2" t="s">
        <v>12</v>
      </c>
      <c r="D16" s="21"/>
      <c r="E16" s="24"/>
      <c r="F16" s="14"/>
      <c r="G16" s="14"/>
      <c r="H16" s="14"/>
      <c r="I16" s="15"/>
      <c r="J16" s="14"/>
      <c r="K16" s="34"/>
      <c r="M16" s="16"/>
    </row>
    <row r="17" spans="1:13" s="41" customFormat="1" ht="30" x14ac:dyDescent="0.2">
      <c r="B17" s="41" t="s">
        <v>13</v>
      </c>
      <c r="D17" s="49" t="s">
        <v>47</v>
      </c>
      <c r="E17" s="50" t="s">
        <v>48</v>
      </c>
      <c r="F17" s="51">
        <v>0</v>
      </c>
      <c r="G17" s="51">
        <v>500000</v>
      </c>
      <c r="H17" s="51">
        <v>600000</v>
      </c>
      <c r="I17" s="52">
        <f>SUM(F17:H17)</f>
        <v>1100000</v>
      </c>
      <c r="J17" s="51">
        <v>1100000</v>
      </c>
      <c r="K17" s="53"/>
      <c r="M17" s="48"/>
    </row>
    <row r="18" spans="1:13" s="41" customFormat="1" ht="90" x14ac:dyDescent="0.2">
      <c r="B18" s="41" t="s">
        <v>14</v>
      </c>
      <c r="D18" s="42" t="s">
        <v>28</v>
      </c>
      <c r="E18" s="55" t="s">
        <v>49</v>
      </c>
      <c r="F18" s="46">
        <v>0</v>
      </c>
      <c r="G18" s="46">
        <v>0</v>
      </c>
      <c r="H18" s="46">
        <v>1200000</v>
      </c>
      <c r="I18" s="45">
        <f>SUM(F18:H18)</f>
        <v>1200000</v>
      </c>
      <c r="J18" s="46">
        <v>1200000</v>
      </c>
      <c r="K18" s="47" t="s">
        <v>41</v>
      </c>
      <c r="M18" s="48" t="s">
        <v>15</v>
      </c>
    </row>
    <row r="19" spans="1:13" s="41" customFormat="1" ht="30" x14ac:dyDescent="0.2">
      <c r="B19" s="41" t="s">
        <v>16</v>
      </c>
      <c r="D19" s="49" t="s">
        <v>47</v>
      </c>
      <c r="E19" s="50" t="s">
        <v>50</v>
      </c>
      <c r="F19" s="51">
        <v>0</v>
      </c>
      <c r="G19" s="51">
        <v>0</v>
      </c>
      <c r="H19" s="51">
        <v>2000000</v>
      </c>
      <c r="I19" s="52">
        <f>SUM(F19:H19)</f>
        <v>2000000</v>
      </c>
      <c r="J19" s="51">
        <v>2000000</v>
      </c>
      <c r="K19" s="47"/>
      <c r="M19" s="48"/>
    </row>
    <row r="20" spans="1:13" x14ac:dyDescent="0.25">
      <c r="D20" s="37"/>
      <c r="E20" s="24"/>
      <c r="F20" s="14"/>
      <c r="G20" s="14"/>
      <c r="H20" s="14"/>
      <c r="I20" s="15"/>
      <c r="J20" s="14"/>
      <c r="K20" s="34"/>
      <c r="M20" s="16"/>
    </row>
    <row r="21" spans="1:13" x14ac:dyDescent="0.25">
      <c r="A21" s="7" t="s">
        <v>17</v>
      </c>
      <c r="C21" s="4"/>
      <c r="D21" s="22"/>
      <c r="E21" s="25"/>
      <c r="F21" s="17"/>
      <c r="G21" s="14"/>
      <c r="H21" s="17"/>
      <c r="I21" s="13"/>
      <c r="J21" s="14"/>
      <c r="K21" s="36"/>
      <c r="M21" s="16"/>
    </row>
    <row r="22" spans="1:13" x14ac:dyDescent="0.25">
      <c r="C22" s="4"/>
      <c r="D22" s="22"/>
      <c r="E22" s="25"/>
      <c r="F22" s="17"/>
      <c r="G22" s="14"/>
      <c r="H22" s="17"/>
      <c r="I22" s="13"/>
      <c r="J22" s="14"/>
      <c r="K22" s="36"/>
      <c r="M22" s="16"/>
    </row>
    <row r="23" spans="1:13" s="41" customFormat="1" ht="38.25" x14ac:dyDescent="0.2">
      <c r="A23" s="41">
        <v>1</v>
      </c>
      <c r="B23" s="41" t="s">
        <v>18</v>
      </c>
      <c r="C23" s="56">
        <f>615600*4</f>
        <v>2462400</v>
      </c>
      <c r="D23" s="57" t="s">
        <v>33</v>
      </c>
      <c r="E23" s="58" t="s">
        <v>26</v>
      </c>
      <c r="F23" s="46">
        <v>364484.44800000003</v>
      </c>
      <c r="G23" s="46">
        <v>364484.44800000003</v>
      </c>
      <c r="H23" s="46">
        <f>364484.448*2</f>
        <v>728968.89599999995</v>
      </c>
      <c r="I23" s="59">
        <f>SUM(F23:H23)</f>
        <v>1457937.7919999999</v>
      </c>
      <c r="J23" s="46">
        <v>1450000</v>
      </c>
      <c r="K23" s="60" t="s">
        <v>42</v>
      </c>
      <c r="L23" s="61">
        <f>J23-I23</f>
        <v>-7937.7919999998994</v>
      </c>
      <c r="M23" s="48" t="s">
        <v>19</v>
      </c>
    </row>
    <row r="24" spans="1:13" s="41" customFormat="1" x14ac:dyDescent="0.2">
      <c r="C24" s="62"/>
      <c r="D24" s="63"/>
      <c r="E24" s="64"/>
      <c r="F24" s="44"/>
      <c r="G24" s="44"/>
      <c r="H24" s="44"/>
      <c r="I24" s="65"/>
      <c r="J24" s="44"/>
      <c r="K24" s="66"/>
      <c r="M24" s="48"/>
    </row>
    <row r="25" spans="1:13" s="41" customFormat="1" ht="30" x14ac:dyDescent="0.2">
      <c r="A25" s="41">
        <v>2</v>
      </c>
      <c r="B25" s="41" t="s">
        <v>20</v>
      </c>
      <c r="C25" s="67">
        <v>181814.39999999999</v>
      </c>
      <c r="D25" s="68" t="s">
        <v>27</v>
      </c>
      <c r="E25" s="69" t="s">
        <v>34</v>
      </c>
      <c r="F25" s="70">
        <v>0</v>
      </c>
      <c r="G25" s="70">
        <v>555798.25</v>
      </c>
      <c r="H25" s="70">
        <v>0</v>
      </c>
      <c r="I25" s="71">
        <f>SUM(F25:H25)</f>
        <v>555798.25</v>
      </c>
      <c r="J25" s="70">
        <v>560000</v>
      </c>
      <c r="K25" s="47" t="s">
        <v>43</v>
      </c>
      <c r="L25" s="72">
        <f>J25-I25</f>
        <v>4201.75</v>
      </c>
      <c r="M25" s="48" t="s">
        <v>21</v>
      </c>
    </row>
    <row r="26" spans="1:13" s="41" customFormat="1" x14ac:dyDescent="0.2">
      <c r="C26" s="62"/>
      <c r="D26" s="63"/>
      <c r="E26" s="64"/>
      <c r="F26" s="44"/>
      <c r="G26" s="44"/>
      <c r="H26" s="44"/>
      <c r="I26" s="65"/>
      <c r="J26" s="44"/>
      <c r="K26" s="66"/>
      <c r="M26" s="48"/>
    </row>
    <row r="27" spans="1:13" s="41" customFormat="1" ht="30" x14ac:dyDescent="0.2">
      <c r="A27" s="41">
        <v>3</v>
      </c>
      <c r="B27" s="41" t="s">
        <v>22</v>
      </c>
      <c r="C27" s="73">
        <v>3265800</v>
      </c>
      <c r="D27" s="74" t="s">
        <v>27</v>
      </c>
      <c r="E27" s="75" t="s">
        <v>35</v>
      </c>
      <c r="F27" s="70">
        <v>0</v>
      </c>
      <c r="G27" s="70">
        <v>445420.01</v>
      </c>
      <c r="H27" s="70">
        <v>0</v>
      </c>
      <c r="I27" s="71">
        <f t="shared" ref="I27:I29" si="0">SUM(F27:H27)</f>
        <v>445420.01</v>
      </c>
      <c r="J27" s="70">
        <v>450000</v>
      </c>
      <c r="K27" s="76" t="s">
        <v>42</v>
      </c>
      <c r="L27" s="72">
        <f>J27-I27</f>
        <v>4579.9899999999907</v>
      </c>
      <c r="M27" s="48" t="s">
        <v>23</v>
      </c>
    </row>
    <row r="28" spans="1:13" s="41" customFormat="1" x14ac:dyDescent="0.2">
      <c r="C28" s="62"/>
      <c r="D28" s="63"/>
      <c r="E28" s="64"/>
      <c r="F28" s="44"/>
      <c r="G28" s="44"/>
      <c r="H28" s="44"/>
      <c r="I28" s="65"/>
      <c r="J28" s="44"/>
      <c r="K28" s="66"/>
      <c r="M28" s="48"/>
    </row>
    <row r="29" spans="1:13" s="41" customFormat="1" ht="30" x14ac:dyDescent="0.2">
      <c r="A29" s="41">
        <v>4</v>
      </c>
      <c r="B29" s="41" t="s">
        <v>24</v>
      </c>
      <c r="C29" s="77">
        <v>263855.2</v>
      </c>
      <c r="D29" s="78" t="s">
        <v>27</v>
      </c>
      <c r="E29" s="79" t="s">
        <v>36</v>
      </c>
      <c r="F29" s="70">
        <v>0</v>
      </c>
      <c r="G29" s="70">
        <v>263855.2</v>
      </c>
      <c r="H29" s="70">
        <v>0</v>
      </c>
      <c r="I29" s="71">
        <f t="shared" si="0"/>
        <v>263855.2</v>
      </c>
      <c r="J29" s="70">
        <v>270000</v>
      </c>
      <c r="K29" s="80" t="s">
        <v>41</v>
      </c>
      <c r="L29" s="61">
        <f>J29-I29</f>
        <v>6144.7999999999884</v>
      </c>
      <c r="M29" s="48" t="s">
        <v>25</v>
      </c>
    </row>
    <row r="30" spans="1:13" s="41" customFormat="1" x14ac:dyDescent="0.2">
      <c r="C30" s="81"/>
      <c r="D30" s="82"/>
      <c r="E30" s="83"/>
      <c r="F30" s="44"/>
      <c r="G30" s="44"/>
      <c r="H30" s="44"/>
      <c r="I30" s="65"/>
      <c r="J30" s="84"/>
      <c r="K30" s="85"/>
      <c r="M30" s="86"/>
    </row>
    <row r="31" spans="1:13" s="41" customFormat="1" ht="17.25" customHeight="1" thickBot="1" x14ac:dyDescent="0.25">
      <c r="D31" s="87"/>
      <c r="E31" s="88"/>
      <c r="F31" s="89">
        <f>SUM(F8:F29)</f>
        <v>364484.44800000003</v>
      </c>
      <c r="G31" s="89">
        <f t="shared" ref="G31:H31" si="1">SUM(G8:G29)</f>
        <v>2279557.9080000003</v>
      </c>
      <c r="H31" s="89">
        <f t="shared" si="1"/>
        <v>5578968.8959999997</v>
      </c>
      <c r="I31" s="90">
        <f>SUM(F31:H31)</f>
        <v>8223011.2520000003</v>
      </c>
      <c r="J31" s="90">
        <f>SUM(J7:J29)</f>
        <v>8230000</v>
      </c>
      <c r="K31" s="91"/>
      <c r="M31" s="90"/>
    </row>
    <row r="32" spans="1:13" ht="15.75" thickTop="1" x14ac:dyDescent="0.25"/>
    <row r="33" spans="2:10" x14ac:dyDescent="0.25">
      <c r="B33" s="40" t="s">
        <v>37</v>
      </c>
      <c r="I33" s="32"/>
      <c r="J33" s="30">
        <f>J11+J18+J23</f>
        <v>2870000</v>
      </c>
    </row>
    <row r="34" spans="2:10" x14ac:dyDescent="0.25">
      <c r="B34" s="39" t="s">
        <v>38</v>
      </c>
      <c r="I34" s="32"/>
      <c r="J34" s="30">
        <f>J10+J25+J27+J29</f>
        <v>1460000</v>
      </c>
    </row>
    <row r="35" spans="2:10" x14ac:dyDescent="0.25">
      <c r="B35" s="38" t="s">
        <v>51</v>
      </c>
      <c r="I35" s="32"/>
      <c r="J35" s="30">
        <f>J13+J8+J17+J19</f>
        <v>3900000</v>
      </c>
    </row>
    <row r="36" spans="2:10" ht="15.75" thickBot="1" x14ac:dyDescent="0.3">
      <c r="I36" s="32"/>
      <c r="J36" s="31">
        <f>SUM(J33:J35)</f>
        <v>8230000</v>
      </c>
    </row>
  </sheetData>
  <mergeCells count="8">
    <mergeCell ref="M4:M5"/>
    <mergeCell ref="D4:D5"/>
    <mergeCell ref="E4:E5"/>
    <mergeCell ref="C4:C5"/>
    <mergeCell ref="F4:H4"/>
    <mergeCell ref="I4:I5"/>
    <mergeCell ref="J4:J5"/>
    <mergeCell ref="K4:K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BBFE-2C6A-4A57-BFB3-1AFB1803552D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FECF-95D8-4FA9-AC38-862ED989FBCA}">
  <dimension ref="A1:M72"/>
  <sheetViews>
    <sheetView tabSelected="1" zoomScaleNormal="100" zoomScaleSheetLayoutView="80" workbookViewId="0">
      <selection activeCell="D31" sqref="D31"/>
    </sheetView>
  </sheetViews>
  <sheetFormatPr defaultColWidth="9" defaultRowHeight="15" x14ac:dyDescent="0.25"/>
  <cols>
    <col min="1" max="1" width="4.125" style="2" customWidth="1"/>
    <col min="2" max="2" width="40.25" style="2" customWidth="1"/>
    <col min="3" max="3" width="16.75" style="96" customWidth="1"/>
    <col min="4" max="4" width="27.5" style="19" customWidth="1"/>
    <col min="5" max="5" width="12.625" style="2" hidden="1" customWidth="1"/>
    <col min="6" max="6" width="13.25" style="2" hidden="1" customWidth="1"/>
    <col min="7" max="7" width="11.625" style="2" hidden="1" customWidth="1"/>
    <col min="8" max="8" width="12.625" style="3" hidden="1" customWidth="1"/>
    <col min="9" max="9" width="12.625" style="4" bestFit="1" customWidth="1"/>
    <col min="10" max="10" width="24.75" style="18" customWidth="1"/>
    <col min="11" max="11" width="1.75" style="2" hidden="1" customWidth="1"/>
    <col min="12" max="12" width="11.75" style="4" hidden="1" customWidth="1"/>
    <col min="13" max="16384" width="9" style="2"/>
  </cols>
  <sheetData>
    <row r="1" spans="1:12" ht="15.75" x14ac:dyDescent="0.25">
      <c r="A1" s="1" t="s">
        <v>0</v>
      </c>
    </row>
    <row r="2" spans="1:12" ht="15.75" x14ac:dyDescent="0.25">
      <c r="A2" s="1" t="s">
        <v>53</v>
      </c>
    </row>
    <row r="3" spans="1:12" ht="15.75" customHeight="1" x14ac:dyDescent="0.25"/>
    <row r="4" spans="1:12" s="1" customFormat="1" ht="15.75" x14ac:dyDescent="0.25">
      <c r="B4" s="1" t="s">
        <v>58</v>
      </c>
      <c r="C4" s="108"/>
      <c r="D4" s="109"/>
      <c r="I4" s="110"/>
      <c r="J4" s="111"/>
      <c r="L4" s="110"/>
    </row>
    <row r="5" spans="1:12" x14ac:dyDescent="0.25">
      <c r="A5" s="2">
        <v>1</v>
      </c>
      <c r="B5" s="2" t="s">
        <v>54</v>
      </c>
      <c r="C5" s="96">
        <v>150000</v>
      </c>
    </row>
    <row r="6" spans="1:12" x14ac:dyDescent="0.25">
      <c r="A6" s="2">
        <v>2</v>
      </c>
      <c r="B6" s="2" t="s">
        <v>55</v>
      </c>
      <c r="C6" s="96">
        <v>90000</v>
      </c>
    </row>
    <row r="7" spans="1:12" x14ac:dyDescent="0.25">
      <c r="A7" s="2">
        <v>3</v>
      </c>
      <c r="B7" s="2" t="s">
        <v>56</v>
      </c>
      <c r="C7" s="96">
        <v>150000</v>
      </c>
    </row>
    <row r="8" spans="1:12" x14ac:dyDescent="0.25">
      <c r="A8" s="2">
        <v>4</v>
      </c>
      <c r="B8" s="2" t="s">
        <v>60</v>
      </c>
      <c r="C8" s="96">
        <v>120000</v>
      </c>
    </row>
    <row r="9" spans="1:12" ht="15.75" thickBot="1" x14ac:dyDescent="0.3">
      <c r="C9" s="107">
        <f>SUM(C4:C8)</f>
        <v>510000</v>
      </c>
    </row>
    <row r="11" spans="1:12" s="112" customFormat="1" ht="15.75" x14ac:dyDescent="0.25">
      <c r="B11" s="1" t="s">
        <v>59</v>
      </c>
      <c r="C11" s="113"/>
      <c r="D11" s="114"/>
      <c r="H11" s="1"/>
      <c r="I11" s="115"/>
      <c r="J11" s="116"/>
      <c r="L11" s="115"/>
    </row>
    <row r="12" spans="1:12" x14ac:dyDescent="0.25">
      <c r="A12" s="2">
        <v>1</v>
      </c>
      <c r="B12" s="2" t="s">
        <v>9</v>
      </c>
      <c r="C12" s="96">
        <v>300000</v>
      </c>
    </row>
    <row r="13" spans="1:12" x14ac:dyDescent="0.25">
      <c r="A13" s="2">
        <v>2</v>
      </c>
      <c r="B13" s="2" t="s">
        <v>10</v>
      </c>
      <c r="C13" s="96">
        <v>180000</v>
      </c>
    </row>
    <row r="14" spans="1:12" x14ac:dyDescent="0.25">
      <c r="A14" s="2">
        <v>3</v>
      </c>
      <c r="B14" s="2" t="s">
        <v>29</v>
      </c>
      <c r="C14" s="96">
        <v>220000</v>
      </c>
    </row>
    <row r="15" spans="1:12" ht="30" x14ac:dyDescent="0.25">
      <c r="A15" s="41">
        <v>4</v>
      </c>
      <c r="B15" s="18" t="s">
        <v>57</v>
      </c>
      <c r="C15" s="96">
        <v>500000</v>
      </c>
    </row>
    <row r="16" spans="1:12" x14ac:dyDescent="0.25">
      <c r="A16" s="2">
        <v>5</v>
      </c>
      <c r="B16" s="2" t="s">
        <v>12</v>
      </c>
      <c r="C16" s="2"/>
    </row>
    <row r="17" spans="1:3" x14ac:dyDescent="0.25">
      <c r="B17" s="2" t="s">
        <v>13</v>
      </c>
      <c r="C17" s="96">
        <v>1100000</v>
      </c>
    </row>
    <row r="18" spans="1:3" x14ac:dyDescent="0.25">
      <c r="B18" s="2" t="s">
        <v>14</v>
      </c>
      <c r="C18" s="96">
        <v>1200000</v>
      </c>
    </row>
    <row r="19" spans="1:3" x14ac:dyDescent="0.25">
      <c r="B19" s="2" t="s">
        <v>16</v>
      </c>
      <c r="C19" s="96">
        <v>2000000</v>
      </c>
    </row>
    <row r="20" spans="1:3" x14ac:dyDescent="0.25">
      <c r="A20" s="2">
        <v>6</v>
      </c>
      <c r="B20" s="2" t="s">
        <v>18</v>
      </c>
      <c r="C20" s="96">
        <v>1450000</v>
      </c>
    </row>
    <row r="21" spans="1:3" x14ac:dyDescent="0.25">
      <c r="A21" s="2">
        <v>7</v>
      </c>
      <c r="B21" s="2" t="s">
        <v>20</v>
      </c>
      <c r="C21" s="96">
        <v>560000</v>
      </c>
    </row>
    <row r="22" spans="1:3" x14ac:dyDescent="0.25">
      <c r="A22" s="2">
        <v>8</v>
      </c>
      <c r="B22" s="2" t="s">
        <v>22</v>
      </c>
      <c r="C22" s="96">
        <v>450000</v>
      </c>
    </row>
    <row r="23" spans="1:3" x14ac:dyDescent="0.25">
      <c r="A23" s="2">
        <v>9</v>
      </c>
      <c r="B23" s="2" t="s">
        <v>24</v>
      </c>
      <c r="C23" s="96">
        <v>270000</v>
      </c>
    </row>
    <row r="24" spans="1:3" ht="15.75" thickBot="1" x14ac:dyDescent="0.3">
      <c r="C24" s="107">
        <f>SUM(C12:C23)</f>
        <v>8230000</v>
      </c>
    </row>
    <row r="26" spans="1:3" ht="15.75" x14ac:dyDescent="0.25">
      <c r="B26" s="1" t="s">
        <v>61</v>
      </c>
    </row>
    <row r="27" spans="1:3" ht="30" x14ac:dyDescent="0.25">
      <c r="A27" s="2">
        <v>1</v>
      </c>
      <c r="B27" s="18" t="s">
        <v>62</v>
      </c>
      <c r="C27" s="96">
        <v>930000</v>
      </c>
    </row>
    <row r="28" spans="1:3" ht="30" x14ac:dyDescent="0.25">
      <c r="A28" s="2">
        <v>2</v>
      </c>
      <c r="B28" s="18" t="s">
        <v>63</v>
      </c>
      <c r="C28" s="96">
        <v>1000000</v>
      </c>
    </row>
    <row r="29" spans="1:3" x14ac:dyDescent="0.25">
      <c r="A29" s="2">
        <v>3</v>
      </c>
      <c r="B29" s="2" t="s">
        <v>64</v>
      </c>
      <c r="C29" s="96">
        <v>460000</v>
      </c>
    </row>
    <row r="30" spans="1:3" x14ac:dyDescent="0.25">
      <c r="A30" s="2">
        <v>4</v>
      </c>
      <c r="B30" s="2" t="s">
        <v>65</v>
      </c>
      <c r="C30" s="96">
        <v>1200000</v>
      </c>
    </row>
    <row r="31" spans="1:3" x14ac:dyDescent="0.25">
      <c r="A31" s="2">
        <v>5</v>
      </c>
      <c r="B31" s="2" t="s">
        <v>66</v>
      </c>
      <c r="C31" s="96">
        <v>700000</v>
      </c>
    </row>
    <row r="32" spans="1:3" ht="15.75" thickBot="1" x14ac:dyDescent="0.3">
      <c r="C32" s="107">
        <f>SUM(C27:C31)</f>
        <v>4290000</v>
      </c>
    </row>
    <row r="40" spans="1:12" ht="18" customHeight="1" x14ac:dyDescent="0.25">
      <c r="C40" s="97" t="s">
        <v>32</v>
      </c>
      <c r="D40" s="92" t="s">
        <v>31</v>
      </c>
      <c r="E40" s="92" t="s">
        <v>3</v>
      </c>
      <c r="F40" s="92"/>
      <c r="G40" s="92"/>
      <c r="H40" s="93" t="s">
        <v>4</v>
      </c>
      <c r="I40" s="92" t="s">
        <v>5</v>
      </c>
      <c r="J40" s="92" t="s">
        <v>39</v>
      </c>
      <c r="L40" s="92" t="s">
        <v>6</v>
      </c>
    </row>
    <row r="41" spans="1:12" ht="16.5" customHeight="1" x14ac:dyDescent="0.25">
      <c r="C41" s="97"/>
      <c r="D41" s="93"/>
      <c r="E41" s="5">
        <v>43770</v>
      </c>
      <c r="F41" s="5">
        <v>43800</v>
      </c>
      <c r="G41" s="6" t="s">
        <v>7</v>
      </c>
      <c r="H41" s="93"/>
      <c r="I41" s="93"/>
      <c r="J41" s="92"/>
      <c r="L41" s="93"/>
    </row>
    <row r="42" spans="1:12" ht="16.5" customHeight="1" x14ac:dyDescent="0.25">
      <c r="A42" s="7" t="s">
        <v>8</v>
      </c>
      <c r="C42" s="98"/>
      <c r="D42" s="23"/>
      <c r="E42" s="9"/>
      <c r="F42" s="9"/>
      <c r="G42" s="10"/>
      <c r="H42" s="11"/>
      <c r="I42" s="11"/>
      <c r="J42" s="33"/>
      <c r="L42" s="11"/>
    </row>
    <row r="43" spans="1:12" x14ac:dyDescent="0.25">
      <c r="C43" s="22"/>
      <c r="D43" s="24"/>
      <c r="E43" s="12"/>
      <c r="F43" s="12"/>
      <c r="G43" s="12"/>
      <c r="H43" s="13"/>
      <c r="I43" s="14"/>
      <c r="J43" s="34"/>
      <c r="L43" s="14"/>
    </row>
    <row r="44" spans="1:12" s="41" customFormat="1" ht="90" x14ac:dyDescent="0.2">
      <c r="A44" s="41">
        <v>1</v>
      </c>
      <c r="B44" s="41" t="s">
        <v>9</v>
      </c>
      <c r="C44" s="99" t="s">
        <v>47</v>
      </c>
      <c r="D44" s="50" t="s">
        <v>44</v>
      </c>
      <c r="E44" s="51">
        <v>0</v>
      </c>
      <c r="F44" s="51">
        <v>150000</v>
      </c>
      <c r="G44" s="51">
        <v>150000</v>
      </c>
      <c r="H44" s="52">
        <f>SUM(E44:G44)</f>
        <v>300000</v>
      </c>
      <c r="I44" s="51">
        <v>300000</v>
      </c>
      <c r="J44" s="53"/>
      <c r="L44" s="48"/>
    </row>
    <row r="45" spans="1:12" x14ac:dyDescent="0.25">
      <c r="C45" s="22"/>
      <c r="D45" s="24"/>
      <c r="E45" s="14"/>
      <c r="F45" s="14"/>
      <c r="G45" s="14"/>
      <c r="H45" s="15"/>
      <c r="I45" s="14"/>
      <c r="J45" s="34"/>
      <c r="L45" s="16"/>
    </row>
    <row r="46" spans="1:12" x14ac:dyDescent="0.25">
      <c r="A46" s="2">
        <v>2</v>
      </c>
      <c r="B46" s="2" t="s">
        <v>10</v>
      </c>
      <c r="C46" s="100" t="s">
        <v>27</v>
      </c>
      <c r="D46" s="27" t="s">
        <v>30</v>
      </c>
      <c r="E46" s="28">
        <v>0</v>
      </c>
      <c r="F46" s="28">
        <v>0</v>
      </c>
      <c r="G46" s="28">
        <v>400000</v>
      </c>
      <c r="H46" s="29">
        <v>175000</v>
      </c>
      <c r="I46" s="28">
        <v>180000</v>
      </c>
      <c r="J46" s="35" t="s">
        <v>40</v>
      </c>
      <c r="L46" s="16" t="s">
        <v>11</v>
      </c>
    </row>
    <row r="47" spans="1:12" s="41" customFormat="1" ht="60" x14ac:dyDescent="0.2">
      <c r="B47" s="41" t="s">
        <v>29</v>
      </c>
      <c r="C47" s="101" t="s">
        <v>28</v>
      </c>
      <c r="D47" s="43" t="s">
        <v>45</v>
      </c>
      <c r="E47" s="44"/>
      <c r="F47" s="44"/>
      <c r="G47" s="44"/>
      <c r="H47" s="45">
        <v>220000</v>
      </c>
      <c r="I47" s="46">
        <v>220000</v>
      </c>
      <c r="J47" s="47" t="s">
        <v>41</v>
      </c>
      <c r="L47" s="48"/>
    </row>
    <row r="48" spans="1:12" x14ac:dyDescent="0.25">
      <c r="C48" s="22"/>
      <c r="D48" s="24"/>
      <c r="E48" s="14"/>
      <c r="F48" s="14"/>
      <c r="G48" s="14"/>
      <c r="H48" s="15"/>
      <c r="I48" s="14"/>
      <c r="J48" s="34"/>
      <c r="L48" s="16"/>
    </row>
    <row r="49" spans="1:12" s="41" customFormat="1" ht="60" x14ac:dyDescent="0.2">
      <c r="A49" s="41">
        <v>3</v>
      </c>
      <c r="B49" s="54" t="s">
        <v>52</v>
      </c>
      <c r="C49" s="99" t="s">
        <v>47</v>
      </c>
      <c r="D49" s="50" t="s">
        <v>46</v>
      </c>
      <c r="E49" s="51">
        <v>0</v>
      </c>
      <c r="F49" s="51">
        <v>0</v>
      </c>
      <c r="G49" s="51">
        <v>500000</v>
      </c>
      <c r="H49" s="52">
        <v>500000</v>
      </c>
      <c r="I49" s="51">
        <v>500000</v>
      </c>
      <c r="J49" s="47"/>
      <c r="L49" s="48"/>
    </row>
    <row r="50" spans="1:12" x14ac:dyDescent="0.25">
      <c r="C50" s="22"/>
      <c r="D50" s="24"/>
      <c r="E50" s="14"/>
      <c r="F50" s="14"/>
      <c r="G50" s="14"/>
      <c r="H50" s="15"/>
      <c r="I50" s="14"/>
      <c r="J50" s="34"/>
      <c r="L50" s="16"/>
    </row>
    <row r="51" spans="1:12" x14ac:dyDescent="0.25">
      <c r="C51" s="22"/>
      <c r="D51" s="24"/>
      <c r="E51" s="14"/>
      <c r="F51" s="14"/>
      <c r="G51" s="14"/>
      <c r="H51" s="15"/>
      <c r="I51" s="14"/>
      <c r="J51" s="34"/>
      <c r="L51" s="16"/>
    </row>
    <row r="52" spans="1:12" x14ac:dyDescent="0.25">
      <c r="A52" s="2">
        <v>4</v>
      </c>
      <c r="B52" s="2" t="s">
        <v>12</v>
      </c>
      <c r="C52" s="22"/>
      <c r="D52" s="24"/>
      <c r="E52" s="14"/>
      <c r="F52" s="14"/>
      <c r="G52" s="14"/>
      <c r="H52" s="15"/>
      <c r="I52" s="14"/>
      <c r="J52" s="34"/>
      <c r="L52" s="16"/>
    </row>
    <row r="53" spans="1:12" s="41" customFormat="1" ht="30" x14ac:dyDescent="0.2">
      <c r="B53" s="41" t="s">
        <v>13</v>
      </c>
      <c r="C53" s="99" t="s">
        <v>47</v>
      </c>
      <c r="D53" s="50" t="s">
        <v>48</v>
      </c>
      <c r="E53" s="51">
        <v>0</v>
      </c>
      <c r="F53" s="51">
        <v>500000</v>
      </c>
      <c r="G53" s="51">
        <v>600000</v>
      </c>
      <c r="H53" s="52">
        <f>SUM(E53:G53)</f>
        <v>1100000</v>
      </c>
      <c r="I53" s="51">
        <v>1100000</v>
      </c>
      <c r="J53" s="53"/>
      <c r="L53" s="48"/>
    </row>
    <row r="54" spans="1:12" s="41" customFormat="1" ht="90" x14ac:dyDescent="0.2">
      <c r="B54" s="41" t="s">
        <v>14</v>
      </c>
      <c r="C54" s="101" t="s">
        <v>28</v>
      </c>
      <c r="D54" s="55" t="s">
        <v>49</v>
      </c>
      <c r="E54" s="46">
        <v>0</v>
      </c>
      <c r="F54" s="46">
        <v>0</v>
      </c>
      <c r="G54" s="46">
        <v>1200000</v>
      </c>
      <c r="H54" s="45">
        <f>SUM(E54:G54)</f>
        <v>1200000</v>
      </c>
      <c r="I54" s="46">
        <v>1200000</v>
      </c>
      <c r="J54" s="47" t="s">
        <v>41</v>
      </c>
      <c r="L54" s="48" t="s">
        <v>15</v>
      </c>
    </row>
    <row r="55" spans="1:12" s="41" customFormat="1" ht="30" x14ac:dyDescent="0.2">
      <c r="B55" s="41" t="s">
        <v>16</v>
      </c>
      <c r="C55" s="99" t="s">
        <v>47</v>
      </c>
      <c r="D55" s="50" t="s">
        <v>50</v>
      </c>
      <c r="E55" s="51">
        <v>0</v>
      </c>
      <c r="F55" s="51">
        <v>0</v>
      </c>
      <c r="G55" s="51">
        <v>2000000</v>
      </c>
      <c r="H55" s="52">
        <f>SUM(E55:G55)</f>
        <v>2000000</v>
      </c>
      <c r="I55" s="51">
        <v>2000000</v>
      </c>
      <c r="J55" s="47"/>
      <c r="L55" s="48"/>
    </row>
    <row r="56" spans="1:12" x14ac:dyDescent="0.25">
      <c r="C56" s="102"/>
      <c r="D56" s="24"/>
      <c r="E56" s="14"/>
      <c r="F56" s="14"/>
      <c r="G56" s="14"/>
      <c r="H56" s="15"/>
      <c r="I56" s="14"/>
      <c r="J56" s="34"/>
      <c r="L56" s="16"/>
    </row>
    <row r="57" spans="1:12" x14ac:dyDescent="0.25">
      <c r="A57" s="7" t="s">
        <v>17</v>
      </c>
      <c r="C57" s="22"/>
      <c r="D57" s="25"/>
      <c r="E57" s="17"/>
      <c r="F57" s="14"/>
      <c r="G57" s="17"/>
      <c r="H57" s="13"/>
      <c r="I57" s="14"/>
      <c r="J57" s="36"/>
      <c r="L57" s="16"/>
    </row>
    <row r="58" spans="1:12" x14ac:dyDescent="0.25">
      <c r="C58" s="22"/>
      <c r="D58" s="25"/>
      <c r="E58" s="17"/>
      <c r="F58" s="14"/>
      <c r="G58" s="17"/>
      <c r="H58" s="13"/>
      <c r="I58" s="14"/>
      <c r="J58" s="36"/>
      <c r="L58" s="16"/>
    </row>
    <row r="59" spans="1:12" s="41" customFormat="1" ht="38.25" x14ac:dyDescent="0.2">
      <c r="A59" s="41">
        <v>1</v>
      </c>
      <c r="B59" s="41" t="s">
        <v>18</v>
      </c>
      <c r="C59" s="103" t="s">
        <v>33</v>
      </c>
      <c r="D59" s="58" t="s">
        <v>26</v>
      </c>
      <c r="E59" s="46">
        <v>364484.44800000003</v>
      </c>
      <c r="F59" s="46">
        <v>364484.44800000003</v>
      </c>
      <c r="G59" s="46">
        <f>364484.448*2</f>
        <v>728968.89599999995</v>
      </c>
      <c r="H59" s="59">
        <f>SUM(E59:G59)</f>
        <v>1457937.7919999999</v>
      </c>
      <c r="I59" s="46">
        <v>1450000</v>
      </c>
      <c r="J59" s="60" t="s">
        <v>42</v>
      </c>
      <c r="K59" s="61">
        <f>I59-H59</f>
        <v>-7937.7919999998994</v>
      </c>
      <c r="L59" s="48" t="s">
        <v>19</v>
      </c>
    </row>
    <row r="60" spans="1:12" s="41" customFormat="1" x14ac:dyDescent="0.2">
      <c r="C60" s="104"/>
      <c r="D60" s="64"/>
      <c r="E60" s="44"/>
      <c r="F60" s="44"/>
      <c r="G60" s="44"/>
      <c r="H60" s="65"/>
      <c r="I60" s="44"/>
      <c r="J60" s="66"/>
      <c r="L60" s="48"/>
    </row>
    <row r="61" spans="1:12" s="41" customFormat="1" ht="30" x14ac:dyDescent="0.2">
      <c r="A61" s="41">
        <v>2</v>
      </c>
      <c r="B61" s="41" t="s">
        <v>20</v>
      </c>
      <c r="C61" s="105" t="s">
        <v>27</v>
      </c>
      <c r="D61" s="69" t="s">
        <v>34</v>
      </c>
      <c r="E61" s="70">
        <v>0</v>
      </c>
      <c r="F61" s="70">
        <v>555798.25</v>
      </c>
      <c r="G61" s="70">
        <v>0</v>
      </c>
      <c r="H61" s="71">
        <f>SUM(E61:G61)</f>
        <v>555798.25</v>
      </c>
      <c r="I61" s="70">
        <v>560000</v>
      </c>
      <c r="J61" s="47" t="s">
        <v>43</v>
      </c>
      <c r="K61" s="72">
        <f>I61-H61</f>
        <v>4201.75</v>
      </c>
      <c r="L61" s="48" t="s">
        <v>21</v>
      </c>
    </row>
    <row r="62" spans="1:12" s="41" customFormat="1" x14ac:dyDescent="0.2">
      <c r="C62" s="104"/>
      <c r="D62" s="64"/>
      <c r="E62" s="44"/>
      <c r="F62" s="44"/>
      <c r="G62" s="44"/>
      <c r="H62" s="65"/>
      <c r="I62" s="44"/>
      <c r="J62" s="66"/>
      <c r="L62" s="48"/>
    </row>
    <row r="63" spans="1:12" s="41" customFormat="1" ht="30" x14ac:dyDescent="0.2">
      <c r="A63" s="41">
        <v>3</v>
      </c>
      <c r="B63" s="41" t="s">
        <v>22</v>
      </c>
      <c r="C63" s="105" t="s">
        <v>27</v>
      </c>
      <c r="D63" s="75" t="s">
        <v>35</v>
      </c>
      <c r="E63" s="70">
        <v>0</v>
      </c>
      <c r="F63" s="70">
        <v>445420.01</v>
      </c>
      <c r="G63" s="70">
        <v>0</v>
      </c>
      <c r="H63" s="71">
        <f t="shared" ref="H63:H65" si="0">SUM(E63:G63)</f>
        <v>445420.01</v>
      </c>
      <c r="I63" s="70">
        <v>450000</v>
      </c>
      <c r="J63" s="76" t="s">
        <v>42</v>
      </c>
      <c r="K63" s="72">
        <f>I63-H63</f>
        <v>4579.9899999999907</v>
      </c>
      <c r="L63" s="48" t="s">
        <v>23</v>
      </c>
    </row>
    <row r="64" spans="1:12" s="41" customFormat="1" x14ac:dyDescent="0.2">
      <c r="C64" s="104"/>
      <c r="D64" s="64"/>
      <c r="E64" s="44"/>
      <c r="F64" s="44"/>
      <c r="G64" s="44"/>
      <c r="H64" s="65"/>
      <c r="I64" s="44"/>
      <c r="J64" s="66"/>
      <c r="L64" s="48"/>
    </row>
    <row r="65" spans="1:12" s="41" customFormat="1" ht="30" x14ac:dyDescent="0.2">
      <c r="A65" s="41">
        <v>4</v>
      </c>
      <c r="B65" s="41" t="s">
        <v>24</v>
      </c>
      <c r="C65" s="105" t="s">
        <v>27</v>
      </c>
      <c r="D65" s="79" t="s">
        <v>36</v>
      </c>
      <c r="E65" s="70">
        <v>0</v>
      </c>
      <c r="F65" s="70">
        <v>263855.2</v>
      </c>
      <c r="G65" s="70">
        <v>0</v>
      </c>
      <c r="H65" s="71">
        <f t="shared" si="0"/>
        <v>263855.2</v>
      </c>
      <c r="I65" s="70">
        <v>270000</v>
      </c>
      <c r="J65" s="80" t="s">
        <v>41</v>
      </c>
      <c r="K65" s="61">
        <f>I65-H65</f>
        <v>6144.7999999999884</v>
      </c>
      <c r="L65" s="48" t="s">
        <v>25</v>
      </c>
    </row>
    <row r="66" spans="1:12" s="41" customFormat="1" x14ac:dyDescent="0.2">
      <c r="C66" s="104"/>
      <c r="D66" s="83"/>
      <c r="E66" s="44"/>
      <c r="F66" s="44"/>
      <c r="G66" s="44"/>
      <c r="H66" s="65"/>
      <c r="I66" s="84"/>
      <c r="J66" s="85"/>
      <c r="L66" s="86"/>
    </row>
    <row r="67" spans="1:12" s="41" customFormat="1" ht="17.25" customHeight="1" thickBot="1" x14ac:dyDescent="0.25">
      <c r="C67" s="106"/>
      <c r="D67" s="88"/>
      <c r="E67" s="89">
        <f>SUM(E44:E65)</f>
        <v>364484.44800000003</v>
      </c>
      <c r="F67" s="89">
        <f t="shared" ref="F67:G67" si="1">SUM(F44:F65)</f>
        <v>2279557.9080000003</v>
      </c>
      <c r="G67" s="89">
        <f t="shared" si="1"/>
        <v>5578968.8959999997</v>
      </c>
      <c r="H67" s="90">
        <f>SUM(E67:G67)</f>
        <v>8223011.2520000003</v>
      </c>
      <c r="I67" s="90">
        <f>SUM(I43:I65)</f>
        <v>8230000</v>
      </c>
      <c r="J67" s="91"/>
      <c r="L67" s="90"/>
    </row>
    <row r="68" spans="1:12" ht="15.75" thickTop="1" x14ac:dyDescent="0.25"/>
    <row r="69" spans="1:12" s="18" customFormat="1" x14ac:dyDescent="0.25">
      <c r="A69" s="2"/>
      <c r="B69" s="40" t="s">
        <v>37</v>
      </c>
      <c r="C69" s="96"/>
      <c r="D69" s="19"/>
      <c r="E69" s="2"/>
      <c r="F69" s="2"/>
      <c r="G69" s="2"/>
      <c r="H69" s="32"/>
      <c r="I69" s="30">
        <f>I47+I54+I59</f>
        <v>2870000</v>
      </c>
      <c r="K69" s="2"/>
      <c r="L69" s="4"/>
    </row>
    <row r="70" spans="1:12" s="18" customFormat="1" x14ac:dyDescent="0.25">
      <c r="A70" s="2"/>
      <c r="B70" s="39" t="s">
        <v>38</v>
      </c>
      <c r="C70" s="96"/>
      <c r="D70" s="19"/>
      <c r="E70" s="2"/>
      <c r="F70" s="2"/>
      <c r="G70" s="2"/>
      <c r="H70" s="32"/>
      <c r="I70" s="30">
        <f>I46+I61+I63+I65</f>
        <v>1460000</v>
      </c>
      <c r="K70" s="2"/>
      <c r="L70" s="4"/>
    </row>
    <row r="71" spans="1:12" s="18" customFormat="1" x14ac:dyDescent="0.25">
      <c r="A71" s="2"/>
      <c r="B71" s="38" t="s">
        <v>51</v>
      </c>
      <c r="C71" s="96"/>
      <c r="D71" s="19"/>
      <c r="E71" s="2"/>
      <c r="F71" s="2"/>
      <c r="G71" s="2"/>
      <c r="H71" s="32"/>
      <c r="I71" s="30">
        <f>I49+I44+I53+I55</f>
        <v>3900000</v>
      </c>
      <c r="K71" s="2"/>
      <c r="L71" s="4"/>
    </row>
    <row r="72" spans="1:12" s="18" customFormat="1" ht="15.75" thickBot="1" x14ac:dyDescent="0.3">
      <c r="A72" s="2"/>
      <c r="B72" s="2"/>
      <c r="C72" s="96"/>
      <c r="D72" s="19"/>
      <c r="E72" s="2"/>
      <c r="F72" s="2"/>
      <c r="G72" s="2"/>
      <c r="H72" s="32"/>
      <c r="I72" s="31">
        <f>SUM(I69:I71)</f>
        <v>8230000</v>
      </c>
      <c r="K72" s="2"/>
      <c r="L72" s="4"/>
    </row>
  </sheetData>
  <mergeCells count="7">
    <mergeCell ref="J40:J41"/>
    <mergeCell ref="L40:L41"/>
    <mergeCell ref="C40:C41"/>
    <mergeCell ref="D40:D41"/>
    <mergeCell ref="E40:G40"/>
    <mergeCell ref="H40:H41"/>
    <mergeCell ref="I40:I4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2020-03-16T05:22:48Z</cp:lastPrinted>
  <dcterms:created xsi:type="dcterms:W3CDTF">2020-03-12T07:02:41Z</dcterms:created>
  <dcterms:modified xsi:type="dcterms:W3CDTF">2020-04-06T05:19:57Z</dcterms:modified>
</cp:coreProperties>
</file>